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codeName="ThisWorkbook" defaultThemeVersion="124226"/>
  <mc:AlternateContent xmlns:mc="http://schemas.openxmlformats.org/markup-compatibility/2006">
    <mc:Choice Requires="x15">
      <x15ac:absPath xmlns:x15ac="http://schemas.microsoft.com/office/spreadsheetml/2010/11/ac" url="/Users/linda.tokar/Documents/201 Team/Financial/Budget Workshop/"/>
    </mc:Choice>
  </mc:AlternateContent>
  <xr:revisionPtr revIDLastSave="0" documentId="8_{89F0F681-11A7-1C4C-90EA-E47E5CB852D6}" xr6:coauthVersionLast="47" xr6:coauthVersionMax="47" xr10:uidLastSave="{00000000-0000-0000-0000-000000000000}"/>
  <bookViews>
    <workbookView xWindow="120" yWindow="500" windowWidth="15360" windowHeight="8020" tabRatio="742" xr2:uid="{00000000-000D-0000-FFFF-FFFF00000000}"/>
  </bookViews>
  <sheets>
    <sheet name="Instructions" sheetId="61" r:id="rId1"/>
    <sheet name="Jan Spending" sheetId="3" r:id="rId2"/>
    <sheet name="Feb Spending" sheetId="28" r:id="rId3"/>
    <sheet name="Mar Spending" sheetId="35" r:id="rId4"/>
    <sheet name="Apr Spending" sheetId="36" r:id="rId5"/>
    <sheet name="May Spending" sheetId="37" r:id="rId6"/>
    <sheet name="Jun Spending" sheetId="38" r:id="rId7"/>
    <sheet name="Jul Spending" sheetId="39" r:id="rId8"/>
    <sheet name="Aug Spending" sheetId="40" r:id="rId9"/>
    <sheet name="Sep Spending" sheetId="41" r:id="rId10"/>
    <sheet name="Oct Spending" sheetId="42" r:id="rId11"/>
    <sheet name="Nov Spending" sheetId="43" r:id="rId12"/>
    <sheet name="Dec Spending" sheetId="44" r:id="rId13"/>
    <sheet name="Annual Spending" sheetId="32" r:id="rId14"/>
    <sheet name="Personal Financial Profile" sheetId="48" r:id="rId15"/>
    <sheet name="Income &amp; Priority Expenses" sheetId="59" r:id="rId16"/>
    <sheet name="Compute Variable Expenses" sheetId="51" r:id="rId17"/>
    <sheet name="Spending Plan" sheetId="60" r:id="rId18"/>
    <sheet name="Spending Register" sheetId="46" r:id="rId19"/>
    <sheet name="Debt Repayment Schedule" sheetId="50" r:id="rId20"/>
  </sheets>
  <definedNames>
    <definedName name="_GPF2">#REF!</definedName>
    <definedName name="_GPF4">#REF!</definedName>
    <definedName name="_GPF6">#REF!</definedName>
    <definedName name="GPSA">#REF!</definedName>
    <definedName name="GPSC">#REF!</definedName>
    <definedName name="GPSR">#REF!</definedName>
    <definedName name="GuidePercentFam2">#REF!</definedName>
    <definedName name="GuidePercentFam4">#REF!</definedName>
    <definedName name="GuidePercentSingle">#REF!,#REF!</definedName>
    <definedName name="GuidePercentSingleRoomate">#REF!,#REF!</definedName>
    <definedName name="_xlnm.Print_Area" localSheetId="13">'Annual Spending'!$A$1:$O$47</definedName>
    <definedName name="_xlnm.Print_Area" localSheetId="4">'Apr Spending'!$A$1:$O$50</definedName>
    <definedName name="_xlnm.Print_Area" localSheetId="8">'Aug Spending'!$A$1:$O$50</definedName>
    <definedName name="_xlnm.Print_Area" localSheetId="16">'Compute Variable Expenses'!$A$1:$D$31</definedName>
    <definedName name="_xlnm.Print_Area" localSheetId="19">'Debt Repayment Schedule'!$A$1:$G$374</definedName>
    <definedName name="_xlnm.Print_Area" localSheetId="12">'Dec Spending'!$A$1:$O$50</definedName>
    <definedName name="_xlnm.Print_Area" localSheetId="2">'Feb Spending'!$A$1:$O$48</definedName>
    <definedName name="_xlnm.Print_Area" localSheetId="15">'Income &amp; Priority Expenses'!$A$1:$H$61</definedName>
    <definedName name="_xlnm.Print_Area" localSheetId="0">Instructions!$A$1:$A$70</definedName>
    <definedName name="_xlnm.Print_Area" localSheetId="1">'Jan Spending'!$A$1:$O$49</definedName>
    <definedName name="_xlnm.Print_Area" localSheetId="7">'Jul Spending'!$A$1:$O$50</definedName>
    <definedName name="_xlnm.Print_Area" localSheetId="6">'Jun Spending'!$A$1:$O$50</definedName>
    <definedName name="_xlnm.Print_Area" localSheetId="3">'Mar Spending'!$A$1:$O$50</definedName>
    <definedName name="_xlnm.Print_Area" localSheetId="5">'May Spending'!$A$1:$O$50</definedName>
    <definedName name="_xlnm.Print_Area" localSheetId="11">'Nov Spending'!$A$1:$O$50</definedName>
    <definedName name="_xlnm.Print_Area" localSheetId="10">'Oct Spending'!$A$1:$O$50</definedName>
    <definedName name="_xlnm.Print_Area" localSheetId="14">'Personal Financial Profile'!$A$1:$H$71</definedName>
    <definedName name="_xlnm.Print_Area" localSheetId="9">'Sep Spending'!$A$1:$O$50</definedName>
    <definedName name="_xlnm.Print_Area" localSheetId="17">'Spending Plan'!$A$1:$H$73</definedName>
    <definedName name="_xlnm.Print_Area" localSheetId="18">'Spending Register'!$A$1:$G$57</definedName>
    <definedName name="_xlnm.Print_Titles" localSheetId="13">'Annual Spending'!$A:$A</definedName>
    <definedName name="_xlnm.Print_Titles" localSheetId="4">'Apr Spending'!$A:$A</definedName>
    <definedName name="_xlnm.Print_Titles" localSheetId="8">'Aug Spending'!$A:$A</definedName>
    <definedName name="_xlnm.Print_Titles" localSheetId="19">'Debt Repayment Schedule'!$13:$13</definedName>
    <definedName name="_xlnm.Print_Titles" localSheetId="12">'Dec Spending'!$A:$A</definedName>
    <definedName name="_xlnm.Print_Titles" localSheetId="2">'Feb Spending'!$A:$A</definedName>
    <definedName name="_xlnm.Print_Titles" localSheetId="1">'Jan Spending'!$A:$A</definedName>
    <definedName name="_xlnm.Print_Titles" localSheetId="7">'Jul Spending'!$A:$A</definedName>
    <definedName name="_xlnm.Print_Titles" localSheetId="6">'Jun Spending'!$A:$A</definedName>
    <definedName name="_xlnm.Print_Titles" localSheetId="3">'Mar Spending'!$A:$A</definedName>
    <definedName name="_xlnm.Print_Titles" localSheetId="5">'May Spending'!$A:$A</definedName>
    <definedName name="_xlnm.Print_Titles" localSheetId="11">'Nov Spending'!$A:$A</definedName>
    <definedName name="_xlnm.Print_Titles" localSheetId="10">'Oct Spending'!$A:$A</definedName>
    <definedName name="_xlnm.Print_Titles" localSheetId="9">'Sep Spending'!$A:$A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0" l="1"/>
  <c r="N41" i="3"/>
  <c r="N41" i="28" s="1"/>
  <c r="N41" i="35" s="1"/>
  <c r="N41" i="36" s="1"/>
  <c r="N41" i="37" s="1"/>
  <c r="N41" i="38" s="1"/>
  <c r="N41" i="39" s="1"/>
  <c r="N41" i="40" s="1"/>
  <c r="N41" i="41" s="1"/>
  <c r="N41" i="42" s="1"/>
  <c r="N41" i="43" s="1"/>
  <c r="N41" i="44" s="1"/>
  <c r="F23" i="59"/>
  <c r="C17" i="60" s="1"/>
  <c r="C32" i="60"/>
  <c r="D12" i="51"/>
  <c r="C34" i="60" s="1"/>
  <c r="C36" i="60"/>
  <c r="D14" i="51"/>
  <c r="C37" i="60" s="1"/>
  <c r="D16" i="51"/>
  <c r="C44" i="60" s="1"/>
  <c r="C52" i="60"/>
  <c r="C53" i="60"/>
  <c r="C54" i="60"/>
  <c r="D18" i="51"/>
  <c r="C55" i="60" s="1"/>
  <c r="D20" i="51"/>
  <c r="C58" i="60" s="1"/>
  <c r="D22" i="51"/>
  <c r="C66" i="60" s="1"/>
  <c r="C72" i="60" s="1"/>
  <c r="D24" i="51"/>
  <c r="H28" i="60" s="1"/>
  <c r="D26" i="51"/>
  <c r="H29" i="60"/>
  <c r="D28" i="51"/>
  <c r="H40" i="60" s="1"/>
  <c r="H49" i="60" s="1"/>
  <c r="L4" i="39" s="1"/>
  <c r="D30" i="51"/>
  <c r="H56" i="60" s="1"/>
  <c r="H64" i="60" s="1"/>
  <c r="M41" i="3"/>
  <c r="M41" i="28" s="1"/>
  <c r="M41" i="35" s="1"/>
  <c r="M41" i="36" s="1"/>
  <c r="M41" i="37" s="1"/>
  <c r="M41" i="38" s="1"/>
  <c r="M41" i="39" s="1"/>
  <c r="M41" i="40" s="1"/>
  <c r="M41" i="41" s="1"/>
  <c r="M41" i="42" s="1"/>
  <c r="M41" i="43" s="1"/>
  <c r="M41" i="44" s="1"/>
  <c r="L41" i="3"/>
  <c r="L41" i="28" s="1"/>
  <c r="L41" i="35" s="1"/>
  <c r="L41" i="36" s="1"/>
  <c r="L41" i="37" s="1"/>
  <c r="L41" i="38" s="1"/>
  <c r="L41" i="39" s="1"/>
  <c r="L41" i="40" s="1"/>
  <c r="L41" i="41" s="1"/>
  <c r="L41" i="42" s="1"/>
  <c r="L41" i="43" s="1"/>
  <c r="L41" i="44" s="1"/>
  <c r="K41" i="3"/>
  <c r="K41" i="28" s="1"/>
  <c r="K41" i="35" s="1"/>
  <c r="K41" i="36" s="1"/>
  <c r="K41" i="37" s="1"/>
  <c r="K41" i="38" s="1"/>
  <c r="K41" i="39" s="1"/>
  <c r="K41" i="40" s="1"/>
  <c r="K41" i="41" s="1"/>
  <c r="K41" i="42" s="1"/>
  <c r="K41" i="43" s="1"/>
  <c r="K41" i="44" s="1"/>
  <c r="J41" i="3"/>
  <c r="J41" i="28" s="1"/>
  <c r="J41" i="35" s="1"/>
  <c r="J41" i="36" s="1"/>
  <c r="J41" i="37" s="1"/>
  <c r="J41" i="38" s="1"/>
  <c r="J41" i="39" s="1"/>
  <c r="J41" i="40" s="1"/>
  <c r="J41" i="41" s="1"/>
  <c r="J41" i="42" s="1"/>
  <c r="J41" i="43" s="1"/>
  <c r="J41" i="44" s="1"/>
  <c r="I41" i="3"/>
  <c r="I41" i="28" s="1"/>
  <c r="I41" i="35" s="1"/>
  <c r="I41" i="36" s="1"/>
  <c r="I41" i="37" s="1"/>
  <c r="I41" i="38" s="1"/>
  <c r="I41" i="39" s="1"/>
  <c r="I41" i="40" s="1"/>
  <c r="I41" i="41" s="1"/>
  <c r="I41" i="42" s="1"/>
  <c r="I41" i="43" s="1"/>
  <c r="I41" i="44" s="1"/>
  <c r="H41" i="3"/>
  <c r="H41" i="28" s="1"/>
  <c r="H41" i="35" s="1"/>
  <c r="H41" i="36" s="1"/>
  <c r="H41" i="37" s="1"/>
  <c r="H41" i="38" s="1"/>
  <c r="H41" i="39" s="1"/>
  <c r="H41" i="40" s="1"/>
  <c r="H41" i="41" s="1"/>
  <c r="H41" i="42" s="1"/>
  <c r="H41" i="43" s="1"/>
  <c r="H41" i="44" s="1"/>
  <c r="G41" i="3"/>
  <c r="G41" i="28" s="1"/>
  <c r="G41" i="35" s="1"/>
  <c r="G41" i="36" s="1"/>
  <c r="G41" i="37" s="1"/>
  <c r="G41" i="38" s="1"/>
  <c r="G41" i="39" s="1"/>
  <c r="G41" i="40" s="1"/>
  <c r="G41" i="41" s="1"/>
  <c r="G41" i="42" s="1"/>
  <c r="G41" i="43" s="1"/>
  <c r="G41" i="44" s="1"/>
  <c r="D44" i="48"/>
  <c r="D65" i="48"/>
  <c r="F41" i="3"/>
  <c r="F41" i="28"/>
  <c r="F41" i="35" s="1"/>
  <c r="F41" i="36" s="1"/>
  <c r="F41" i="37" s="1"/>
  <c r="F41" i="38" s="1"/>
  <c r="F41" i="39" s="1"/>
  <c r="F41" i="40" s="1"/>
  <c r="F41" i="41" s="1"/>
  <c r="F41" i="42" s="1"/>
  <c r="F41" i="43" s="1"/>
  <c r="F41" i="44" s="1"/>
  <c r="F59" i="59"/>
  <c r="C25" i="60" s="1"/>
  <c r="E41" i="3"/>
  <c r="E41" i="28" s="1"/>
  <c r="E41" i="35" s="1"/>
  <c r="E41" i="36" s="1"/>
  <c r="E41" i="37" s="1"/>
  <c r="E41" i="38" s="1"/>
  <c r="E41" i="39" s="1"/>
  <c r="E41" i="40" s="1"/>
  <c r="E41" i="41" s="1"/>
  <c r="E41" i="42" s="1"/>
  <c r="E41" i="43" s="1"/>
  <c r="E41" i="44" s="1"/>
  <c r="F51" i="59"/>
  <c r="C23" i="60" s="1"/>
  <c r="D41" i="3"/>
  <c r="D41" i="28" s="1"/>
  <c r="F43" i="59"/>
  <c r="C21" i="60" s="1"/>
  <c r="C41" i="3"/>
  <c r="C41" i="28" s="1"/>
  <c r="C41" i="35" s="1"/>
  <c r="C41" i="36" s="1"/>
  <c r="C41" i="37" s="1"/>
  <c r="C41" i="38" s="1"/>
  <c r="C41" i="39" s="1"/>
  <c r="C41" i="40" s="1"/>
  <c r="C41" i="41" s="1"/>
  <c r="C41" i="42" s="1"/>
  <c r="C41" i="43" s="1"/>
  <c r="C41" i="44" s="1"/>
  <c r="F33" i="59"/>
  <c r="C19" i="60" s="1"/>
  <c r="C4" i="44" s="1"/>
  <c r="B41" i="3"/>
  <c r="B41" i="28"/>
  <c r="B41" i="35" s="1"/>
  <c r="B41" i="36" s="1"/>
  <c r="B41" i="37" s="1"/>
  <c r="B41" i="38" s="1"/>
  <c r="B41" i="39" s="1"/>
  <c r="B41" i="40" s="1"/>
  <c r="B41" i="41" s="1"/>
  <c r="B41" i="42" s="1"/>
  <c r="B41" i="43" s="1"/>
  <c r="B41" i="44" s="1"/>
  <c r="O41" i="28"/>
  <c r="G4" i="50"/>
  <c r="G10" i="50"/>
  <c r="C15" i="50" s="1"/>
  <c r="G15" i="50" s="1"/>
  <c r="E15" i="50"/>
  <c r="G8" i="46"/>
  <c r="G9" i="46"/>
  <c r="G10" i="46" s="1"/>
  <c r="G11" i="46" s="1"/>
  <c r="G12" i="46" s="1"/>
  <c r="G13" i="46" s="1"/>
  <c r="G14" i="46" s="1"/>
  <c r="G15" i="46" s="1"/>
  <c r="G16" i="46" s="1"/>
  <c r="G17" i="46" s="1"/>
  <c r="G18" i="46" s="1"/>
  <c r="G19" i="46" s="1"/>
  <c r="G20" i="46" s="1"/>
  <c r="G21" i="46" s="1"/>
  <c r="G22" i="46" s="1"/>
  <c r="G23" i="46" s="1"/>
  <c r="G24" i="46" s="1"/>
  <c r="G25" i="46" s="1"/>
  <c r="G26" i="46" s="1"/>
  <c r="G27" i="46" s="1"/>
  <c r="G28" i="46" s="1"/>
  <c r="G29" i="46" s="1"/>
  <c r="G30" i="46" s="1"/>
  <c r="G31" i="46" s="1"/>
  <c r="G32" i="46" s="1"/>
  <c r="G33" i="46" s="1"/>
  <c r="G34" i="46" s="1"/>
  <c r="G35" i="46" s="1"/>
  <c r="G36" i="46" s="1"/>
  <c r="G37" i="46" s="1"/>
  <c r="G38" i="46" s="1"/>
  <c r="G39" i="46" s="1"/>
  <c r="G40" i="46" s="1"/>
  <c r="G41" i="46" s="1"/>
  <c r="G42" i="46" s="1"/>
  <c r="G43" i="46" s="1"/>
  <c r="G44" i="46" s="1"/>
  <c r="G45" i="46" s="1"/>
  <c r="G46" i="46" s="1"/>
  <c r="G47" i="46" s="1"/>
  <c r="G48" i="46" s="1"/>
  <c r="G49" i="46" s="1"/>
  <c r="G50" i="46" s="1"/>
  <c r="G51" i="46" s="1"/>
  <c r="G52" i="46" s="1"/>
  <c r="G53" i="46" s="1"/>
  <c r="G54" i="46" s="1"/>
  <c r="G55" i="46" s="1"/>
  <c r="G56" i="46" s="1"/>
  <c r="G57" i="46" s="1"/>
  <c r="A32" i="60"/>
  <c r="A36" i="60"/>
  <c r="A52" i="60"/>
  <c r="A53" i="60"/>
  <c r="A54" i="60"/>
  <c r="A12" i="51"/>
  <c r="A14" i="51"/>
  <c r="A16" i="51"/>
  <c r="A18" i="51"/>
  <c r="A20" i="51"/>
  <c r="A22" i="51"/>
  <c r="A24" i="51"/>
  <c r="A26" i="51"/>
  <c r="A28" i="51"/>
  <c r="A30" i="51"/>
  <c r="B8" i="59"/>
  <c r="H61" i="59"/>
  <c r="B7" i="48"/>
  <c r="H29" i="48"/>
  <c r="H44" i="48"/>
  <c r="H65" i="48"/>
  <c r="B21" i="3"/>
  <c r="B38" i="3" s="1"/>
  <c r="B6" i="32" s="1"/>
  <c r="C21" i="3"/>
  <c r="C38" i="3" s="1"/>
  <c r="C6" i="32" s="1"/>
  <c r="C21" i="32" s="1"/>
  <c r="D21" i="3"/>
  <c r="D38" i="3" s="1"/>
  <c r="D6" i="32" s="1"/>
  <c r="D21" i="32" s="1"/>
  <c r="D35" i="32" s="1"/>
  <c r="E21" i="3"/>
  <c r="E38" i="3" s="1"/>
  <c r="E6" i="32" s="1"/>
  <c r="F21" i="3"/>
  <c r="F38" i="3" s="1"/>
  <c r="F6" i="32" s="1"/>
  <c r="F21" i="32" s="1"/>
  <c r="G21" i="3"/>
  <c r="G38" i="3" s="1"/>
  <c r="G6" i="32" s="1"/>
  <c r="G21" i="32" s="1"/>
  <c r="G22" i="32" s="1"/>
  <c r="G36" i="32" s="1"/>
  <c r="H21" i="3"/>
  <c r="H38" i="3" s="1"/>
  <c r="H6" i="32" s="1"/>
  <c r="I21" i="3"/>
  <c r="I38" i="3" s="1"/>
  <c r="I6" i="32" s="1"/>
  <c r="J21" i="3"/>
  <c r="J38" i="3" s="1"/>
  <c r="K21" i="3"/>
  <c r="K38" i="3" s="1"/>
  <c r="K6" i="32" s="1"/>
  <c r="L21" i="3"/>
  <c r="L38" i="3"/>
  <c r="L6" i="32" s="1"/>
  <c r="M21" i="3"/>
  <c r="M38" i="3" s="1"/>
  <c r="B21" i="28"/>
  <c r="B38" i="28" s="1"/>
  <c r="B7" i="32" s="1"/>
  <c r="C21" i="28"/>
  <c r="C38" i="28" s="1"/>
  <c r="C7" i="32" s="1"/>
  <c r="D21" i="28"/>
  <c r="D38" i="28"/>
  <c r="E21" i="28"/>
  <c r="E38" i="28" s="1"/>
  <c r="E7" i="32" s="1"/>
  <c r="F21" i="28"/>
  <c r="F38" i="28" s="1"/>
  <c r="F7" i="32" s="1"/>
  <c r="G21" i="28"/>
  <c r="G38" i="28" s="1"/>
  <c r="G7" i="32" s="1"/>
  <c r="H21" i="28"/>
  <c r="H38" i="28" s="1"/>
  <c r="H7" i="32" s="1"/>
  <c r="H22" i="32" s="1"/>
  <c r="H36" i="32" s="1"/>
  <c r="I21" i="28"/>
  <c r="I38" i="28" s="1"/>
  <c r="I7" i="32" s="1"/>
  <c r="J21" i="28"/>
  <c r="J38" i="28" s="1"/>
  <c r="J7" i="32" s="1"/>
  <c r="K21" i="28"/>
  <c r="K38" i="28" s="1"/>
  <c r="K7" i="32" s="1"/>
  <c r="K22" i="32" s="1"/>
  <c r="L21" i="28"/>
  <c r="L38" i="28" s="1"/>
  <c r="L7" i="32" s="1"/>
  <c r="M21" i="28"/>
  <c r="M38" i="28" s="1"/>
  <c r="M7" i="32" s="1"/>
  <c r="B21" i="35"/>
  <c r="B38" i="35" s="1"/>
  <c r="B8" i="32" s="1"/>
  <c r="B23" i="32" s="1"/>
  <c r="C21" i="35"/>
  <c r="C38" i="35" s="1"/>
  <c r="C8" i="32" s="1"/>
  <c r="D21" i="35"/>
  <c r="D38" i="35"/>
  <c r="D8" i="32" s="1"/>
  <c r="E21" i="35"/>
  <c r="F21" i="35"/>
  <c r="F38" i="35" s="1"/>
  <c r="F8" i="32" s="1"/>
  <c r="G21" i="35"/>
  <c r="G38" i="35" s="1"/>
  <c r="G8" i="32" s="1"/>
  <c r="H21" i="35"/>
  <c r="H38" i="35" s="1"/>
  <c r="I21" i="35"/>
  <c r="I38" i="35" s="1"/>
  <c r="I8" i="32" s="1"/>
  <c r="J21" i="35"/>
  <c r="J38" i="35" s="1"/>
  <c r="K21" i="35"/>
  <c r="K38" i="35"/>
  <c r="K8" i="32" s="1"/>
  <c r="L21" i="35"/>
  <c r="L38" i="35" s="1"/>
  <c r="M21" i="35"/>
  <c r="M38" i="35" s="1"/>
  <c r="M8" i="32" s="1"/>
  <c r="B21" i="36"/>
  <c r="B38" i="36" s="1"/>
  <c r="C21" i="36"/>
  <c r="N21" i="36" s="1"/>
  <c r="O21" i="36" s="1"/>
  <c r="C38" i="36"/>
  <c r="C9" i="32" s="1"/>
  <c r="D21" i="36"/>
  <c r="D38" i="36" s="1"/>
  <c r="E21" i="36"/>
  <c r="E38" i="36" s="1"/>
  <c r="E9" i="32" s="1"/>
  <c r="F21" i="36"/>
  <c r="F38" i="36" s="1"/>
  <c r="G21" i="36"/>
  <c r="G38" i="36" s="1"/>
  <c r="G9" i="32" s="1"/>
  <c r="H21" i="36"/>
  <c r="H38" i="36" s="1"/>
  <c r="I21" i="36"/>
  <c r="I38" i="36" s="1"/>
  <c r="I9" i="32" s="1"/>
  <c r="J21" i="36"/>
  <c r="J38" i="36" s="1"/>
  <c r="K21" i="36"/>
  <c r="K38" i="36" s="1"/>
  <c r="K9" i="32" s="1"/>
  <c r="L21" i="36"/>
  <c r="L38" i="36" s="1"/>
  <c r="M21" i="36"/>
  <c r="M38" i="36" s="1"/>
  <c r="M9" i="32" s="1"/>
  <c r="B21" i="37"/>
  <c r="B38" i="37" s="1"/>
  <c r="C21" i="37"/>
  <c r="C38" i="37"/>
  <c r="C10" i="32" s="1"/>
  <c r="D21" i="37"/>
  <c r="D38" i="37" s="1"/>
  <c r="E21" i="37"/>
  <c r="E38" i="37" s="1"/>
  <c r="E10" i="32" s="1"/>
  <c r="F21" i="37"/>
  <c r="F38" i="37" s="1"/>
  <c r="G21" i="37"/>
  <c r="G38" i="37"/>
  <c r="G10" i="32" s="1"/>
  <c r="H21" i="37"/>
  <c r="H38" i="37" s="1"/>
  <c r="I21" i="37"/>
  <c r="I38" i="37" s="1"/>
  <c r="I10" i="32" s="1"/>
  <c r="J21" i="37"/>
  <c r="J38" i="37" s="1"/>
  <c r="K21" i="37"/>
  <c r="K38" i="37" s="1"/>
  <c r="K10" i="32" s="1"/>
  <c r="L21" i="37"/>
  <c r="L38" i="37" s="1"/>
  <c r="M21" i="37"/>
  <c r="M38" i="37" s="1"/>
  <c r="M10" i="32" s="1"/>
  <c r="B21" i="38"/>
  <c r="B38" i="38" s="1"/>
  <c r="C21" i="38"/>
  <c r="C38" i="38" s="1"/>
  <c r="C11" i="32" s="1"/>
  <c r="D21" i="38"/>
  <c r="D38" i="38" s="1"/>
  <c r="E21" i="38"/>
  <c r="E38" i="38" s="1"/>
  <c r="E11" i="32" s="1"/>
  <c r="F21" i="38"/>
  <c r="F38" i="38" s="1"/>
  <c r="G21" i="38"/>
  <c r="G38" i="38"/>
  <c r="G11" i="32" s="1"/>
  <c r="H21" i="38"/>
  <c r="H38" i="38" s="1"/>
  <c r="I21" i="38"/>
  <c r="I38" i="38" s="1"/>
  <c r="I11" i="32" s="1"/>
  <c r="J21" i="38"/>
  <c r="J38" i="38" s="1"/>
  <c r="K21" i="38"/>
  <c r="K38" i="38"/>
  <c r="K11" i="32" s="1"/>
  <c r="L21" i="38"/>
  <c r="L38" i="38" s="1"/>
  <c r="M21" i="38"/>
  <c r="M38" i="38" s="1"/>
  <c r="M11" i="32" s="1"/>
  <c r="B21" i="39"/>
  <c r="B38" i="39" s="1"/>
  <c r="C21" i="39"/>
  <c r="D21" i="39"/>
  <c r="D38" i="39" s="1"/>
  <c r="E21" i="39"/>
  <c r="E38" i="39" s="1"/>
  <c r="E12" i="32" s="1"/>
  <c r="F21" i="39"/>
  <c r="F38" i="39" s="1"/>
  <c r="G21" i="39"/>
  <c r="G38" i="39" s="1"/>
  <c r="G12" i="32" s="1"/>
  <c r="H21" i="39"/>
  <c r="H38" i="39" s="1"/>
  <c r="I21" i="39"/>
  <c r="I38" i="39" s="1"/>
  <c r="I12" i="32" s="1"/>
  <c r="J21" i="39"/>
  <c r="J38" i="39" s="1"/>
  <c r="K21" i="39"/>
  <c r="K38" i="39"/>
  <c r="K12" i="32" s="1"/>
  <c r="L21" i="39"/>
  <c r="L38" i="39" s="1"/>
  <c r="M21" i="39"/>
  <c r="M38" i="39" s="1"/>
  <c r="M12" i="32" s="1"/>
  <c r="B21" i="40"/>
  <c r="B38" i="40" s="1"/>
  <c r="C21" i="40"/>
  <c r="C38" i="40"/>
  <c r="C13" i="32" s="1"/>
  <c r="D21" i="40"/>
  <c r="D38" i="40" s="1"/>
  <c r="E21" i="40"/>
  <c r="E38" i="40" s="1"/>
  <c r="E13" i="32" s="1"/>
  <c r="F21" i="40"/>
  <c r="F38" i="40" s="1"/>
  <c r="G21" i="40"/>
  <c r="G38" i="40" s="1"/>
  <c r="G13" i="32" s="1"/>
  <c r="H21" i="40"/>
  <c r="H38" i="40" s="1"/>
  <c r="I21" i="40"/>
  <c r="I38" i="40" s="1"/>
  <c r="I13" i="32" s="1"/>
  <c r="J21" i="40"/>
  <c r="J38" i="40" s="1"/>
  <c r="K21" i="40"/>
  <c r="K38" i="40" s="1"/>
  <c r="K13" i="32" s="1"/>
  <c r="L21" i="40"/>
  <c r="L38" i="40" s="1"/>
  <c r="M21" i="40"/>
  <c r="M38" i="40" s="1"/>
  <c r="M13" i="32" s="1"/>
  <c r="B21" i="41"/>
  <c r="B38" i="41" s="1"/>
  <c r="C21" i="41"/>
  <c r="C38" i="41"/>
  <c r="C14" i="32" s="1"/>
  <c r="D21" i="41"/>
  <c r="D38" i="41" s="1"/>
  <c r="E21" i="41"/>
  <c r="E38" i="41" s="1"/>
  <c r="E14" i="32" s="1"/>
  <c r="F21" i="41"/>
  <c r="F38" i="41" s="1"/>
  <c r="G21" i="41"/>
  <c r="G38" i="41"/>
  <c r="G14" i="32" s="1"/>
  <c r="H21" i="41"/>
  <c r="H38" i="41" s="1"/>
  <c r="I21" i="41"/>
  <c r="I38" i="41" s="1"/>
  <c r="I14" i="32" s="1"/>
  <c r="J21" i="41"/>
  <c r="J38" i="41" s="1"/>
  <c r="K21" i="41"/>
  <c r="K38" i="41" s="1"/>
  <c r="K14" i="32" s="1"/>
  <c r="L21" i="41"/>
  <c r="L38" i="41" s="1"/>
  <c r="M21" i="41"/>
  <c r="M38" i="41" s="1"/>
  <c r="M14" i="32" s="1"/>
  <c r="B21" i="42"/>
  <c r="C21" i="42"/>
  <c r="C38" i="42" s="1"/>
  <c r="C15" i="32" s="1"/>
  <c r="D21" i="42"/>
  <c r="D38" i="42" s="1"/>
  <c r="E21" i="42"/>
  <c r="E38" i="42" s="1"/>
  <c r="E15" i="32" s="1"/>
  <c r="F21" i="42"/>
  <c r="F38" i="42" s="1"/>
  <c r="G21" i="42"/>
  <c r="G38" i="42"/>
  <c r="G15" i="32" s="1"/>
  <c r="H21" i="42"/>
  <c r="H38" i="42" s="1"/>
  <c r="I21" i="42"/>
  <c r="I38" i="42" s="1"/>
  <c r="I15" i="32" s="1"/>
  <c r="J21" i="42"/>
  <c r="J38" i="42" s="1"/>
  <c r="K21" i="42"/>
  <c r="K38" i="42"/>
  <c r="K15" i="32" s="1"/>
  <c r="L21" i="42"/>
  <c r="L38" i="42" s="1"/>
  <c r="M21" i="42"/>
  <c r="M38" i="42" s="1"/>
  <c r="M15" i="32" s="1"/>
  <c r="B21" i="43"/>
  <c r="B38" i="43" s="1"/>
  <c r="C21" i="43"/>
  <c r="D21" i="43"/>
  <c r="D38" i="43" s="1"/>
  <c r="E21" i="43"/>
  <c r="E38" i="43" s="1"/>
  <c r="E16" i="32" s="1"/>
  <c r="F21" i="43"/>
  <c r="F38" i="43" s="1"/>
  <c r="G21" i="43"/>
  <c r="G38" i="43" s="1"/>
  <c r="G16" i="32" s="1"/>
  <c r="H21" i="43"/>
  <c r="H38" i="43" s="1"/>
  <c r="I21" i="43"/>
  <c r="I38" i="43" s="1"/>
  <c r="I16" i="32" s="1"/>
  <c r="J21" i="43"/>
  <c r="J38" i="43" s="1"/>
  <c r="K21" i="43"/>
  <c r="K38" i="43"/>
  <c r="K16" i="32" s="1"/>
  <c r="L21" i="43"/>
  <c r="L38" i="43" s="1"/>
  <c r="M21" i="43"/>
  <c r="M38" i="43" s="1"/>
  <c r="M16" i="32" s="1"/>
  <c r="B21" i="44"/>
  <c r="B38" i="44" s="1"/>
  <c r="C21" i="44"/>
  <c r="C38" i="44"/>
  <c r="C17" i="32" s="1"/>
  <c r="D21" i="44"/>
  <c r="D38" i="44" s="1"/>
  <c r="E21" i="44"/>
  <c r="E38" i="44" s="1"/>
  <c r="E17" i="32" s="1"/>
  <c r="F21" i="44"/>
  <c r="F38" i="44" s="1"/>
  <c r="G21" i="44"/>
  <c r="G38" i="44" s="1"/>
  <c r="G17" i="32" s="1"/>
  <c r="H21" i="44"/>
  <c r="H38" i="44" s="1"/>
  <c r="I21" i="44"/>
  <c r="I38" i="44" s="1"/>
  <c r="I17" i="32" s="1"/>
  <c r="J21" i="44"/>
  <c r="J38" i="44" s="1"/>
  <c r="K21" i="44"/>
  <c r="K38" i="44" s="1"/>
  <c r="K17" i="32" s="1"/>
  <c r="L21" i="44"/>
  <c r="L38" i="44" s="1"/>
  <c r="M21" i="44"/>
  <c r="M38" i="44" s="1"/>
  <c r="M17" i="32" s="1"/>
  <c r="B21" i="32"/>
  <c r="E21" i="32"/>
  <c r="H21" i="32"/>
  <c r="H35" i="32" s="1"/>
  <c r="I21" i="32"/>
  <c r="I35" i="32" s="1"/>
  <c r="K21" i="32"/>
  <c r="L21" i="32"/>
  <c r="L35" i="32" s="1"/>
  <c r="B22" i="32"/>
  <c r="E22" i="32"/>
  <c r="E36" i="32" s="1"/>
  <c r="I22" i="32"/>
  <c r="L22" i="32"/>
  <c r="L36" i="32" s="1"/>
  <c r="E35" i="32"/>
  <c r="B42" i="3"/>
  <c r="I36" i="32"/>
  <c r="D1" i="28"/>
  <c r="D1" i="35" s="1"/>
  <c r="D1" i="36" s="1"/>
  <c r="D1" i="37" s="1"/>
  <c r="D1" i="38" s="1"/>
  <c r="D1" i="39" s="1"/>
  <c r="D1" i="40" s="1"/>
  <c r="D1" i="41" s="1"/>
  <c r="D1" i="42" s="1"/>
  <c r="D1" i="43" s="1"/>
  <c r="D1" i="44" s="1"/>
  <c r="D4" i="44"/>
  <c r="E4" i="44"/>
  <c r="E39" i="44" s="1"/>
  <c r="F4" i="44"/>
  <c r="J4" i="44"/>
  <c r="M4" i="44"/>
  <c r="N6" i="44"/>
  <c r="O6" i="44" s="1"/>
  <c r="N7" i="44"/>
  <c r="N8" i="44"/>
  <c r="N9" i="44"/>
  <c r="N10" i="44"/>
  <c r="N11" i="44"/>
  <c r="N12" i="44"/>
  <c r="N13" i="44"/>
  <c r="N14" i="44"/>
  <c r="N15" i="44"/>
  <c r="N16" i="44"/>
  <c r="N17" i="44"/>
  <c r="N18" i="44"/>
  <c r="N19" i="44"/>
  <c r="N20" i="44"/>
  <c r="N22" i="44"/>
  <c r="N23" i="44"/>
  <c r="N24" i="44"/>
  <c r="N25" i="44"/>
  <c r="N26" i="44"/>
  <c r="N27" i="44"/>
  <c r="N28" i="44"/>
  <c r="N29" i="44"/>
  <c r="N30" i="44"/>
  <c r="N31" i="44"/>
  <c r="N32" i="44"/>
  <c r="N33" i="44"/>
  <c r="N34" i="44"/>
  <c r="N35" i="44"/>
  <c r="N36" i="44"/>
  <c r="N37" i="44"/>
  <c r="C39" i="44"/>
  <c r="O41" i="44"/>
  <c r="C42" i="3"/>
  <c r="D42" i="3"/>
  <c r="E42" i="3"/>
  <c r="E42" i="28" s="1"/>
  <c r="G42" i="3"/>
  <c r="G42" i="28" s="1"/>
  <c r="G42" i="35" s="1"/>
  <c r="G42" i="36" s="1"/>
  <c r="G42" i="37" s="1"/>
  <c r="G42" i="38" s="1"/>
  <c r="G42" i="39" s="1"/>
  <c r="G42" i="40" s="1"/>
  <c r="G42" i="41" s="1"/>
  <c r="G42" i="42" s="1"/>
  <c r="G42" i="43" s="1"/>
  <c r="G42" i="44" s="1"/>
  <c r="G43" i="44" s="1"/>
  <c r="H42" i="3"/>
  <c r="K42" i="3"/>
  <c r="K42" i="28" s="1"/>
  <c r="K42" i="35" s="1"/>
  <c r="K42" i="36" s="1"/>
  <c r="L42" i="3"/>
  <c r="E46" i="3"/>
  <c r="N46" i="3" s="1"/>
  <c r="J46" i="28" s="1"/>
  <c r="E46" i="28"/>
  <c r="E46" i="35"/>
  <c r="C4" i="43"/>
  <c r="D4" i="43"/>
  <c r="E4" i="43"/>
  <c r="F4" i="43"/>
  <c r="J4" i="43"/>
  <c r="L4" i="43"/>
  <c r="L39" i="43" s="1"/>
  <c r="M4" i="43"/>
  <c r="M39" i="43" s="1"/>
  <c r="N6" i="43"/>
  <c r="O6" i="43" s="1"/>
  <c r="N7" i="43"/>
  <c r="O7" i="43" s="1"/>
  <c r="N8" i="43"/>
  <c r="N9" i="43"/>
  <c r="N10" i="43"/>
  <c r="N11" i="43"/>
  <c r="N12" i="43"/>
  <c r="N13" i="43"/>
  <c r="N14" i="43"/>
  <c r="N15" i="43"/>
  <c r="N16" i="43"/>
  <c r="N17" i="43"/>
  <c r="N18" i="43"/>
  <c r="N19" i="43"/>
  <c r="N20" i="43"/>
  <c r="N22" i="43"/>
  <c r="N23" i="43"/>
  <c r="N24" i="43"/>
  <c r="N25" i="43"/>
  <c r="N26" i="43"/>
  <c r="N27" i="43"/>
  <c r="N28" i="43"/>
  <c r="N29" i="43"/>
  <c r="N30" i="43"/>
  <c r="N31" i="43"/>
  <c r="N32" i="43"/>
  <c r="N33" i="43"/>
  <c r="N34" i="43"/>
  <c r="N35" i="43"/>
  <c r="N36" i="43"/>
  <c r="N37" i="43"/>
  <c r="O41" i="43"/>
  <c r="C4" i="42"/>
  <c r="D4" i="42"/>
  <c r="D39" i="42" s="1"/>
  <c r="E4" i="42"/>
  <c r="F4" i="42"/>
  <c r="J4" i="42"/>
  <c r="L4" i="42"/>
  <c r="L39" i="42" s="1"/>
  <c r="M4" i="42"/>
  <c r="M39" i="42" s="1"/>
  <c r="N6" i="42"/>
  <c r="O6" i="42"/>
  <c r="N7" i="42"/>
  <c r="O7" i="42" s="1"/>
  <c r="O8" i="42" s="1"/>
  <c r="N8" i="42"/>
  <c r="N9" i="42"/>
  <c r="N10" i="42"/>
  <c r="N11" i="42"/>
  <c r="N12" i="42"/>
  <c r="N13" i="42"/>
  <c r="N14" i="42"/>
  <c r="N15" i="42"/>
  <c r="N16" i="42"/>
  <c r="N17" i="42"/>
  <c r="N18" i="42"/>
  <c r="N19" i="42"/>
  <c r="N20" i="42"/>
  <c r="N22" i="42"/>
  <c r="N23" i="42"/>
  <c r="N24" i="42"/>
  <c r="N25" i="42"/>
  <c r="N26" i="42"/>
  <c r="N27" i="42"/>
  <c r="N28" i="42"/>
  <c r="N29" i="42"/>
  <c r="N30" i="42"/>
  <c r="N31" i="42"/>
  <c r="N32" i="42"/>
  <c r="N33" i="42"/>
  <c r="N34" i="42"/>
  <c r="N35" i="42"/>
  <c r="N36" i="42"/>
  <c r="N37" i="42"/>
  <c r="F39" i="42"/>
  <c r="J39" i="42"/>
  <c r="O41" i="42"/>
  <c r="D4" i="41"/>
  <c r="E4" i="41"/>
  <c r="F4" i="41"/>
  <c r="F39" i="41" s="1"/>
  <c r="J4" i="41"/>
  <c r="M4" i="41"/>
  <c r="M39" i="41" s="1"/>
  <c r="N6" i="41"/>
  <c r="O6" i="41" s="1"/>
  <c r="N7" i="41"/>
  <c r="N8" i="41"/>
  <c r="N9" i="41"/>
  <c r="N10" i="41"/>
  <c r="N11" i="41"/>
  <c r="N12" i="41"/>
  <c r="N13" i="41"/>
  <c r="N14" i="41"/>
  <c r="N15" i="41"/>
  <c r="N16" i="41"/>
  <c r="N17" i="41"/>
  <c r="N18" i="41"/>
  <c r="N19" i="41"/>
  <c r="N20" i="41"/>
  <c r="N21" i="41"/>
  <c r="O21" i="41" s="1"/>
  <c r="N22" i="41"/>
  <c r="N23" i="41"/>
  <c r="N24" i="41"/>
  <c r="N25" i="41"/>
  <c r="N26" i="41"/>
  <c r="N27" i="41"/>
  <c r="N28" i="41"/>
  <c r="N29" i="41"/>
  <c r="N30" i="41"/>
  <c r="N31" i="41"/>
  <c r="N32" i="41"/>
  <c r="N33" i="41"/>
  <c r="N34" i="41"/>
  <c r="N35" i="41"/>
  <c r="N36" i="41"/>
  <c r="N37" i="41"/>
  <c r="E39" i="41"/>
  <c r="O41" i="41"/>
  <c r="C4" i="40"/>
  <c r="C39" i="40" s="1"/>
  <c r="D4" i="40"/>
  <c r="D39" i="40" s="1"/>
  <c r="E4" i="40"/>
  <c r="F4" i="40"/>
  <c r="J4" i="40"/>
  <c r="J39" i="40" s="1"/>
  <c r="L4" i="40"/>
  <c r="L39" i="40" s="1"/>
  <c r="M4" i="40"/>
  <c r="N6" i="40"/>
  <c r="O6" i="40" s="1"/>
  <c r="N7" i="40"/>
  <c r="N8" i="40"/>
  <c r="N9" i="40"/>
  <c r="N10" i="40"/>
  <c r="N11" i="40"/>
  <c r="N12" i="40"/>
  <c r="N13" i="40"/>
  <c r="N14" i="40"/>
  <c r="N15" i="40"/>
  <c r="N16" i="40"/>
  <c r="N17" i="40"/>
  <c r="N18" i="40"/>
  <c r="N19" i="40"/>
  <c r="N20" i="40"/>
  <c r="N22" i="40"/>
  <c r="N23" i="40"/>
  <c r="N24" i="40"/>
  <c r="N25" i="40"/>
  <c r="N26" i="40"/>
  <c r="N27" i="40"/>
  <c r="N28" i="40"/>
  <c r="N29" i="40"/>
  <c r="N30" i="40"/>
  <c r="N31" i="40"/>
  <c r="N32" i="40"/>
  <c r="N33" i="40"/>
  <c r="N34" i="40"/>
  <c r="N35" i="40"/>
  <c r="N36" i="40"/>
  <c r="N37" i="40"/>
  <c r="E39" i="40"/>
  <c r="M39" i="40"/>
  <c r="O41" i="40"/>
  <c r="C4" i="39"/>
  <c r="D4" i="39"/>
  <c r="D39" i="39" s="1"/>
  <c r="E4" i="39"/>
  <c r="F4" i="39"/>
  <c r="J4" i="39"/>
  <c r="J39" i="39" s="1"/>
  <c r="M4" i="39"/>
  <c r="M39" i="39" s="1"/>
  <c r="N6" i="39"/>
  <c r="O6" i="39" s="1"/>
  <c r="N7" i="39"/>
  <c r="N8" i="39"/>
  <c r="N9" i="39"/>
  <c r="N10" i="39"/>
  <c r="N11" i="39"/>
  <c r="N12" i="39"/>
  <c r="N13" i="39"/>
  <c r="N14" i="39"/>
  <c r="N15" i="39"/>
  <c r="N16" i="39"/>
  <c r="N17" i="39"/>
  <c r="N18" i="39"/>
  <c r="N19" i="39"/>
  <c r="N20" i="39"/>
  <c r="N22" i="39"/>
  <c r="N23" i="39"/>
  <c r="N24" i="39"/>
  <c r="N25" i="39"/>
  <c r="N26" i="39"/>
  <c r="N27" i="39"/>
  <c r="N28" i="39"/>
  <c r="N29" i="39"/>
  <c r="N30" i="39"/>
  <c r="N31" i="39"/>
  <c r="N32" i="39"/>
  <c r="N33" i="39"/>
  <c r="N34" i="39"/>
  <c r="N35" i="39"/>
  <c r="N36" i="39"/>
  <c r="N37" i="39"/>
  <c r="E39" i="39"/>
  <c r="O41" i="39"/>
  <c r="D4" i="38"/>
  <c r="E4" i="38"/>
  <c r="E39" i="38" s="1"/>
  <c r="F4" i="38"/>
  <c r="F39" i="38" s="1"/>
  <c r="J4" i="38"/>
  <c r="J39" i="38" s="1"/>
  <c r="M4" i="38"/>
  <c r="M39" i="38" s="1"/>
  <c r="N6" i="38"/>
  <c r="O6" i="38" s="1"/>
  <c r="N7" i="38"/>
  <c r="N8" i="38"/>
  <c r="N9" i="38"/>
  <c r="N10" i="38"/>
  <c r="N11" i="38"/>
  <c r="N12" i="38"/>
  <c r="N13" i="38"/>
  <c r="N14" i="38"/>
  <c r="N15" i="38"/>
  <c r="N16" i="38"/>
  <c r="N17" i="38"/>
  <c r="N18" i="38"/>
  <c r="N19" i="38"/>
  <c r="N20" i="38"/>
  <c r="N21" i="38"/>
  <c r="O21" i="38" s="1"/>
  <c r="N22" i="38"/>
  <c r="N23" i="38"/>
  <c r="N24" i="38"/>
  <c r="N25" i="38"/>
  <c r="N26" i="38"/>
  <c r="N27" i="38"/>
  <c r="N28" i="38"/>
  <c r="N29" i="38"/>
  <c r="N30" i="38"/>
  <c r="N31" i="38"/>
  <c r="N32" i="38"/>
  <c r="N33" i="38"/>
  <c r="N34" i="38"/>
  <c r="N35" i="38"/>
  <c r="N36" i="38"/>
  <c r="N37" i="38"/>
  <c r="O41" i="38"/>
  <c r="D4" i="37"/>
  <c r="E4" i="37"/>
  <c r="E39" i="37" s="1"/>
  <c r="F4" i="37"/>
  <c r="F39" i="37" s="1"/>
  <c r="J4" i="37"/>
  <c r="L4" i="37"/>
  <c r="L39" i="37" s="1"/>
  <c r="M4" i="37"/>
  <c r="N6" i="37"/>
  <c r="O6" i="37" s="1"/>
  <c r="N7" i="37"/>
  <c r="N8" i="37"/>
  <c r="N9" i="37"/>
  <c r="N10" i="37"/>
  <c r="N11" i="37"/>
  <c r="N12" i="37"/>
  <c r="N13" i="37"/>
  <c r="N14" i="37"/>
  <c r="N15" i="37"/>
  <c r="N16" i="37"/>
  <c r="N17" i="37"/>
  <c r="N18" i="37"/>
  <c r="N19" i="37"/>
  <c r="N20" i="37"/>
  <c r="N21" i="37"/>
  <c r="O21" i="37" s="1"/>
  <c r="N22" i="37"/>
  <c r="N23" i="37"/>
  <c r="N24" i="37"/>
  <c r="N25" i="37"/>
  <c r="N26" i="37"/>
  <c r="N27" i="37"/>
  <c r="N28" i="37"/>
  <c r="N29" i="37"/>
  <c r="N30" i="37"/>
  <c r="N31" i="37"/>
  <c r="N32" i="37"/>
  <c r="N33" i="37"/>
  <c r="N34" i="37"/>
  <c r="N35" i="37"/>
  <c r="N36" i="37"/>
  <c r="N37" i="37"/>
  <c r="M39" i="37"/>
  <c r="O41" i="37"/>
  <c r="C4" i="36"/>
  <c r="C39" i="36" s="1"/>
  <c r="D4" i="36"/>
  <c r="D39" i="36" s="1"/>
  <c r="E4" i="36"/>
  <c r="F4" i="36"/>
  <c r="J4" i="36"/>
  <c r="J39" i="36" s="1"/>
  <c r="L4" i="36"/>
  <c r="L39" i="36" s="1"/>
  <c r="M4" i="36"/>
  <c r="N6" i="36"/>
  <c r="O6" i="36" s="1"/>
  <c r="N7" i="36"/>
  <c r="N8" i="36"/>
  <c r="N9" i="36"/>
  <c r="N10" i="36"/>
  <c r="N11" i="36"/>
  <c r="N12" i="36"/>
  <c r="N13" i="36"/>
  <c r="N14" i="36"/>
  <c r="N15" i="36"/>
  <c r="N16" i="36"/>
  <c r="N17" i="36"/>
  <c r="N18" i="36"/>
  <c r="N19" i="36"/>
  <c r="N20" i="36"/>
  <c r="N22" i="36"/>
  <c r="N23" i="36"/>
  <c r="N24" i="36"/>
  <c r="N25" i="36"/>
  <c r="N26" i="36"/>
  <c r="N27" i="36"/>
  <c r="N28" i="36"/>
  <c r="N29" i="36"/>
  <c r="N30" i="36"/>
  <c r="N31" i="36"/>
  <c r="N32" i="36"/>
  <c r="N33" i="36"/>
  <c r="N34" i="36"/>
  <c r="N35" i="36"/>
  <c r="N36" i="36"/>
  <c r="N37" i="36"/>
  <c r="E39" i="36"/>
  <c r="M39" i="36"/>
  <c r="O41" i="36"/>
  <c r="C4" i="35"/>
  <c r="C39" i="35" s="1"/>
  <c r="D4" i="35"/>
  <c r="E4" i="35"/>
  <c r="F4" i="35"/>
  <c r="F39" i="35" s="1"/>
  <c r="J4" i="35"/>
  <c r="J39" i="35" s="1"/>
  <c r="M4" i="35"/>
  <c r="M39" i="35" s="1"/>
  <c r="N6" i="35"/>
  <c r="O6" i="35" s="1"/>
  <c r="N7" i="35"/>
  <c r="N8" i="35"/>
  <c r="N9" i="35"/>
  <c r="N10" i="35"/>
  <c r="N11" i="35"/>
  <c r="N12" i="35"/>
  <c r="N13" i="35"/>
  <c r="N14" i="35"/>
  <c r="N15" i="35"/>
  <c r="N16" i="35"/>
  <c r="N17" i="35"/>
  <c r="N18" i="35"/>
  <c r="N19" i="35"/>
  <c r="N20" i="35"/>
  <c r="N22" i="35"/>
  <c r="N23" i="35"/>
  <c r="N24" i="35"/>
  <c r="N25" i="35"/>
  <c r="N26" i="35"/>
  <c r="N27" i="35"/>
  <c r="N28" i="35"/>
  <c r="N29" i="35"/>
  <c r="N30" i="35"/>
  <c r="N31" i="35"/>
  <c r="N32" i="35"/>
  <c r="N33" i="35"/>
  <c r="N34" i="35"/>
  <c r="N35" i="35"/>
  <c r="N36" i="35"/>
  <c r="N37" i="35"/>
  <c r="O41" i="35"/>
  <c r="C4" i="28"/>
  <c r="D4" i="28"/>
  <c r="E4" i="28"/>
  <c r="E39" i="28" s="1"/>
  <c r="F4" i="28"/>
  <c r="F39" i="28" s="1"/>
  <c r="J4" i="28"/>
  <c r="J39" i="28" s="1"/>
  <c r="L4" i="28"/>
  <c r="M4" i="28"/>
  <c r="N6" i="28"/>
  <c r="O6" i="28" s="1"/>
  <c r="N7" i="28"/>
  <c r="O7" i="28" s="1"/>
  <c r="O8" i="28" s="1"/>
  <c r="O9" i="28" s="1"/>
  <c r="O10" i="28" s="1"/>
  <c r="O11" i="28" s="1"/>
  <c r="O12" i="28" s="1"/>
  <c r="O13" i="28" s="1"/>
  <c r="O14" i="28" s="1"/>
  <c r="O15" i="28" s="1"/>
  <c r="O16" i="28" s="1"/>
  <c r="O17" i="28" s="1"/>
  <c r="O18" i="28" s="1"/>
  <c r="O19" i="28" s="1"/>
  <c r="O20" i="28" s="1"/>
  <c r="N8" i="28"/>
  <c r="N9" i="28"/>
  <c r="N10" i="28"/>
  <c r="N11" i="28"/>
  <c r="N12" i="28"/>
  <c r="N13" i="28"/>
  <c r="N14" i="28"/>
  <c r="N15" i="28"/>
  <c r="N16" i="28"/>
  <c r="N17" i="28"/>
  <c r="N18" i="28"/>
  <c r="N19" i="28"/>
  <c r="N20" i="28"/>
  <c r="N22" i="28"/>
  <c r="N23" i="28"/>
  <c r="N24" i="28"/>
  <c r="N25" i="28"/>
  <c r="N26" i="28"/>
  <c r="N27" i="28"/>
  <c r="N28" i="28"/>
  <c r="N29" i="28"/>
  <c r="N30" i="28"/>
  <c r="N31" i="28"/>
  <c r="N32" i="28"/>
  <c r="N33" i="28"/>
  <c r="N34" i="28"/>
  <c r="N35" i="28"/>
  <c r="N36" i="28"/>
  <c r="N37" i="28"/>
  <c r="D39" i="28"/>
  <c r="E43" i="28"/>
  <c r="G43" i="28"/>
  <c r="K43" i="28"/>
  <c r="B4" i="3"/>
  <c r="D4" i="3"/>
  <c r="D39" i="3" s="1"/>
  <c r="E4" i="3"/>
  <c r="E39" i="3" s="1"/>
  <c r="F4" i="3"/>
  <c r="J4" i="3"/>
  <c r="L4" i="3"/>
  <c r="M4" i="3"/>
  <c r="M39" i="3" s="1"/>
  <c r="N6" i="3"/>
  <c r="O6" i="3"/>
  <c r="N7" i="3"/>
  <c r="O7" i="3"/>
  <c r="O8" i="3" s="1"/>
  <c r="O9" i="3" s="1"/>
  <c r="O10" i="3" s="1"/>
  <c r="O11" i="3" s="1"/>
  <c r="O12" i="3" s="1"/>
  <c r="O13" i="3" s="1"/>
  <c r="O14" i="3" s="1"/>
  <c r="O15" i="3" s="1"/>
  <c r="O16" i="3" s="1"/>
  <c r="O17" i="3" s="1"/>
  <c r="O18" i="3" s="1"/>
  <c r="O19" i="3" s="1"/>
  <c r="O20" i="3" s="1"/>
  <c r="N8" i="3"/>
  <c r="N9" i="3"/>
  <c r="N10" i="3"/>
  <c r="N11" i="3"/>
  <c r="N12" i="3"/>
  <c r="N13" i="3"/>
  <c r="N14" i="3"/>
  <c r="N15" i="3"/>
  <c r="N16" i="3"/>
  <c r="N17" i="3"/>
  <c r="N18" i="3"/>
  <c r="N19" i="3"/>
  <c r="N20" i="3"/>
  <c r="N22" i="3"/>
  <c r="N23" i="3"/>
  <c r="N24" i="3"/>
  <c r="N25" i="3"/>
  <c r="N26" i="3"/>
  <c r="N27" i="3"/>
  <c r="N28" i="3"/>
  <c r="N29" i="3"/>
  <c r="N30" i="3"/>
  <c r="N31" i="3"/>
  <c r="N32" i="3"/>
  <c r="N33" i="3"/>
  <c r="N34" i="3"/>
  <c r="N35" i="3"/>
  <c r="N36" i="3"/>
  <c r="N37" i="3"/>
  <c r="B39" i="3"/>
  <c r="L39" i="3"/>
  <c r="E43" i="3"/>
  <c r="J48" i="3"/>
  <c r="B35" i="32"/>
  <c r="B43" i="3"/>
  <c r="O41" i="3"/>
  <c r="C22" i="32" l="1"/>
  <c r="C36" i="32" s="1"/>
  <c r="C35" i="32"/>
  <c r="O9" i="42"/>
  <c r="O10" i="42" s="1"/>
  <c r="O11" i="42" s="1"/>
  <c r="O12" i="42" s="1"/>
  <c r="O13" i="42" s="1"/>
  <c r="O14" i="42" s="1"/>
  <c r="O15" i="42" s="1"/>
  <c r="O16" i="42" s="1"/>
  <c r="O17" i="42" s="1"/>
  <c r="O18" i="42" s="1"/>
  <c r="O19" i="42" s="1"/>
  <c r="O20" i="42" s="1"/>
  <c r="L42" i="28"/>
  <c r="L43" i="28" s="1"/>
  <c r="L43" i="3"/>
  <c r="G35" i="32"/>
  <c r="C38" i="43"/>
  <c r="C16" i="32" s="1"/>
  <c r="N21" i="43"/>
  <c r="O21" i="43" s="1"/>
  <c r="B38" i="42"/>
  <c r="F39" i="39"/>
  <c r="D7" i="32"/>
  <c r="D22" i="32" s="1"/>
  <c r="D23" i="32" s="1"/>
  <c r="N38" i="28"/>
  <c r="M6" i="32"/>
  <c r="M21" i="32" s="1"/>
  <c r="M42" i="3"/>
  <c r="J6" i="32"/>
  <c r="J21" i="32" s="1"/>
  <c r="J39" i="3"/>
  <c r="J42" i="3"/>
  <c r="F35" i="32"/>
  <c r="F22" i="32"/>
  <c r="F23" i="32" s="1"/>
  <c r="F37" i="32" s="1"/>
  <c r="G43" i="35"/>
  <c r="G43" i="36"/>
  <c r="G43" i="37"/>
  <c r="D39" i="37"/>
  <c r="G43" i="40"/>
  <c r="G43" i="42"/>
  <c r="K42" i="37"/>
  <c r="K42" i="38" s="1"/>
  <c r="D42" i="28"/>
  <c r="D42" i="35" s="1"/>
  <c r="N21" i="44"/>
  <c r="O21" i="44" s="1"/>
  <c r="M39" i="44"/>
  <c r="N21" i="40"/>
  <c r="O21" i="40" s="1"/>
  <c r="N21" i="28"/>
  <c r="O21" i="28" s="1"/>
  <c r="O22" i="28" s="1"/>
  <c r="D41" i="35"/>
  <c r="D43" i="28"/>
  <c r="L39" i="39"/>
  <c r="L39" i="28"/>
  <c r="N21" i="42"/>
  <c r="O21" i="42" s="1"/>
  <c r="O22" i="42" s="1"/>
  <c r="O23" i="42" s="1"/>
  <c r="O24" i="42" s="1"/>
  <c r="O25" i="42" s="1"/>
  <c r="O26" i="42" s="1"/>
  <c r="O27" i="42" s="1"/>
  <c r="O28" i="42" s="1"/>
  <c r="O29" i="42" s="1"/>
  <c r="O30" i="42" s="1"/>
  <c r="O31" i="42" s="1"/>
  <c r="O32" i="42" s="1"/>
  <c r="O33" i="42" s="1"/>
  <c r="O34" i="42" s="1"/>
  <c r="O35" i="42" s="1"/>
  <c r="O36" i="42" s="1"/>
  <c r="O37" i="42" s="1"/>
  <c r="H42" i="28"/>
  <c r="H43" i="28" s="1"/>
  <c r="H43" i="3"/>
  <c r="C42" i="28"/>
  <c r="C43" i="3"/>
  <c r="C38" i="39"/>
  <c r="C12" i="32" s="1"/>
  <c r="N21" i="39"/>
  <c r="O21" i="39" s="1"/>
  <c r="E38" i="35"/>
  <c r="N21" i="35"/>
  <c r="O21" i="35" s="1"/>
  <c r="H68" i="48"/>
  <c r="H70" i="48" s="1"/>
  <c r="C4" i="3"/>
  <c r="K43" i="36"/>
  <c r="F39" i="36"/>
  <c r="J39" i="37"/>
  <c r="C4" i="37"/>
  <c r="C39" i="37" s="1"/>
  <c r="G43" i="38"/>
  <c r="L4" i="38"/>
  <c r="L39" i="38" s="1"/>
  <c r="D39" i="38"/>
  <c r="F39" i="40"/>
  <c r="L4" i="41"/>
  <c r="L39" i="41" s="1"/>
  <c r="D39" i="41"/>
  <c r="F42" i="3"/>
  <c r="L4" i="44"/>
  <c r="K35" i="32"/>
  <c r="D43" i="3"/>
  <c r="N21" i="3"/>
  <c r="O21" i="3" s="1"/>
  <c r="O22" i="3" s="1"/>
  <c r="O23" i="3" s="1"/>
  <c r="O24" i="3" s="1"/>
  <c r="O25" i="3" s="1"/>
  <c r="O26" i="3" s="1"/>
  <c r="O27" i="3" s="1"/>
  <c r="O28" i="3" s="1"/>
  <c r="O29" i="3" s="1"/>
  <c r="O30" i="3" s="1"/>
  <c r="O31" i="3" s="1"/>
  <c r="O32" i="3" s="1"/>
  <c r="O33" i="3" s="1"/>
  <c r="O34" i="3" s="1"/>
  <c r="O35" i="3" s="1"/>
  <c r="O36" i="3" s="1"/>
  <c r="O37" i="3" s="1"/>
  <c r="K43" i="3"/>
  <c r="G43" i="3"/>
  <c r="F39" i="3"/>
  <c r="M39" i="28"/>
  <c r="K43" i="35"/>
  <c r="L4" i="35"/>
  <c r="L39" i="35" s="1"/>
  <c r="D39" i="35"/>
  <c r="K43" i="37"/>
  <c r="C4" i="38"/>
  <c r="C39" i="38" s="1"/>
  <c r="G43" i="39"/>
  <c r="G43" i="41"/>
  <c r="J39" i="41"/>
  <c r="C4" i="41"/>
  <c r="C39" i="41" s="1"/>
  <c r="E39" i="42"/>
  <c r="E39" i="43"/>
  <c r="N38" i="3"/>
  <c r="I42" i="3"/>
  <c r="E42" i="35"/>
  <c r="K36" i="32"/>
  <c r="O22" i="43"/>
  <c r="O23" i="43" s="1"/>
  <c r="O24" i="43" s="1"/>
  <c r="O25" i="43" s="1"/>
  <c r="O26" i="43" s="1"/>
  <c r="O27" i="43" s="1"/>
  <c r="O28" i="43" s="1"/>
  <c r="O29" i="43" s="1"/>
  <c r="O30" i="43" s="1"/>
  <c r="O31" i="43" s="1"/>
  <c r="O32" i="43" s="1"/>
  <c r="O33" i="43" s="1"/>
  <c r="O34" i="43" s="1"/>
  <c r="O35" i="43" s="1"/>
  <c r="O36" i="43" s="1"/>
  <c r="O37" i="43" s="1"/>
  <c r="O8" i="43"/>
  <c r="O9" i="43" s="1"/>
  <c r="O10" i="43" s="1"/>
  <c r="O11" i="43" s="1"/>
  <c r="O12" i="43" s="1"/>
  <c r="O13" i="43" s="1"/>
  <c r="O14" i="43" s="1"/>
  <c r="O15" i="43" s="1"/>
  <c r="O16" i="43" s="1"/>
  <c r="O17" i="43" s="1"/>
  <c r="O18" i="43" s="1"/>
  <c r="O19" i="43" s="1"/>
  <c r="O20" i="43" s="1"/>
  <c r="O23" i="28"/>
  <c r="O24" i="28" s="1"/>
  <c r="O25" i="28" s="1"/>
  <c r="O26" i="28" s="1"/>
  <c r="O27" i="28" s="1"/>
  <c r="O28" i="28" s="1"/>
  <c r="O29" i="28" s="1"/>
  <c r="O30" i="28" s="1"/>
  <c r="O31" i="28" s="1"/>
  <c r="O32" i="28" s="1"/>
  <c r="O33" i="28" s="1"/>
  <c r="O34" i="28" s="1"/>
  <c r="O35" i="28" s="1"/>
  <c r="O36" i="28" s="1"/>
  <c r="O37" i="28" s="1"/>
  <c r="O7" i="35"/>
  <c r="O8" i="35" s="1"/>
  <c r="O9" i="35" s="1"/>
  <c r="O10" i="35" s="1"/>
  <c r="O11" i="35" s="1"/>
  <c r="O12" i="35" s="1"/>
  <c r="O13" i="35" s="1"/>
  <c r="O14" i="35" s="1"/>
  <c r="O15" i="35" s="1"/>
  <c r="O16" i="35" s="1"/>
  <c r="O17" i="35" s="1"/>
  <c r="O18" i="35" s="1"/>
  <c r="O19" i="35" s="1"/>
  <c r="O20" i="35" s="1"/>
  <c r="O22" i="36"/>
  <c r="O7" i="37"/>
  <c r="O8" i="37" s="1"/>
  <c r="O9" i="37" s="1"/>
  <c r="O10" i="37" s="1"/>
  <c r="O11" i="37" s="1"/>
  <c r="O12" i="37" s="1"/>
  <c r="O13" i="37" s="1"/>
  <c r="O14" i="37" s="1"/>
  <c r="O15" i="37" s="1"/>
  <c r="O16" i="37" s="1"/>
  <c r="O17" i="37" s="1"/>
  <c r="O18" i="37" s="1"/>
  <c r="O19" i="37" s="1"/>
  <c r="O20" i="37" s="1"/>
  <c r="O22" i="38"/>
  <c r="O7" i="39"/>
  <c r="O22" i="40"/>
  <c r="O7" i="41"/>
  <c r="O22" i="44"/>
  <c r="F36" i="32"/>
  <c r="D36" i="32"/>
  <c r="B42" i="28"/>
  <c r="B43" i="28" s="1"/>
  <c r="B4" i="39"/>
  <c r="B39" i="39" s="1"/>
  <c r="B4" i="41"/>
  <c r="B39" i="41" s="1"/>
  <c r="B4" i="43"/>
  <c r="B4" i="28"/>
  <c r="B39" i="28" s="1"/>
  <c r="B4" i="36"/>
  <c r="B39" i="36" s="1"/>
  <c r="B4" i="38"/>
  <c r="B39" i="38" s="1"/>
  <c r="B4" i="40"/>
  <c r="B39" i="40" s="1"/>
  <c r="B4" i="42"/>
  <c r="B4" i="44"/>
  <c r="B4" i="35"/>
  <c r="B39" i="35" s="1"/>
  <c r="B4" i="37"/>
  <c r="B39" i="37" s="1"/>
  <c r="A16" i="50"/>
  <c r="E16" i="50"/>
  <c r="C16" i="50"/>
  <c r="G16" i="50" s="1"/>
  <c r="E17" i="50" s="1"/>
  <c r="H36" i="60"/>
  <c r="C63" i="60"/>
  <c r="C49" i="60"/>
  <c r="O22" i="35"/>
  <c r="O23" i="35" s="1"/>
  <c r="O24" i="35" s="1"/>
  <c r="O25" i="35" s="1"/>
  <c r="O26" i="35" s="1"/>
  <c r="O27" i="35" s="1"/>
  <c r="O28" i="35" s="1"/>
  <c r="O29" i="35" s="1"/>
  <c r="O30" i="35" s="1"/>
  <c r="O31" i="35" s="1"/>
  <c r="O32" i="35" s="1"/>
  <c r="O33" i="35" s="1"/>
  <c r="O34" i="35" s="1"/>
  <c r="O35" i="35" s="1"/>
  <c r="O36" i="35" s="1"/>
  <c r="O37" i="35" s="1"/>
  <c r="O23" i="36"/>
  <c r="O24" i="36" s="1"/>
  <c r="O25" i="36" s="1"/>
  <c r="O26" i="36" s="1"/>
  <c r="O27" i="36" s="1"/>
  <c r="O28" i="36" s="1"/>
  <c r="O29" i="36" s="1"/>
  <c r="O30" i="36" s="1"/>
  <c r="O31" i="36" s="1"/>
  <c r="O32" i="36" s="1"/>
  <c r="O33" i="36" s="1"/>
  <c r="O34" i="36" s="1"/>
  <c r="O35" i="36" s="1"/>
  <c r="O36" i="36" s="1"/>
  <c r="O37" i="36" s="1"/>
  <c r="O7" i="36"/>
  <c r="O8" i="36" s="1"/>
  <c r="O9" i="36" s="1"/>
  <c r="O10" i="36" s="1"/>
  <c r="O11" i="36" s="1"/>
  <c r="O12" i="36" s="1"/>
  <c r="O13" i="36" s="1"/>
  <c r="O14" i="36" s="1"/>
  <c r="O15" i="36" s="1"/>
  <c r="O16" i="36" s="1"/>
  <c r="O17" i="36" s="1"/>
  <c r="O18" i="36" s="1"/>
  <c r="O19" i="36" s="1"/>
  <c r="O20" i="36" s="1"/>
  <c r="O22" i="37"/>
  <c r="O23" i="37" s="1"/>
  <c r="O24" i="37" s="1"/>
  <c r="O25" i="37" s="1"/>
  <c r="O26" i="37" s="1"/>
  <c r="O27" i="37" s="1"/>
  <c r="O28" i="37" s="1"/>
  <c r="O29" i="37" s="1"/>
  <c r="O30" i="37" s="1"/>
  <c r="O31" i="37" s="1"/>
  <c r="O32" i="37" s="1"/>
  <c r="O33" i="37" s="1"/>
  <c r="O34" i="37" s="1"/>
  <c r="O35" i="37" s="1"/>
  <c r="O36" i="37" s="1"/>
  <c r="O37" i="37" s="1"/>
  <c r="O23" i="38"/>
  <c r="O24" i="38" s="1"/>
  <c r="O25" i="38" s="1"/>
  <c r="O26" i="38" s="1"/>
  <c r="O27" i="38" s="1"/>
  <c r="O28" i="38" s="1"/>
  <c r="O29" i="38" s="1"/>
  <c r="O30" i="38" s="1"/>
  <c r="O31" i="38" s="1"/>
  <c r="O32" i="38" s="1"/>
  <c r="O33" i="38" s="1"/>
  <c r="O34" i="38" s="1"/>
  <c r="O35" i="38" s="1"/>
  <c r="O36" i="38" s="1"/>
  <c r="O37" i="38" s="1"/>
  <c r="O7" i="38"/>
  <c r="O8" i="38" s="1"/>
  <c r="O9" i="38" s="1"/>
  <c r="O10" i="38" s="1"/>
  <c r="O11" i="38" s="1"/>
  <c r="O12" i="38" s="1"/>
  <c r="O13" i="38" s="1"/>
  <c r="O14" i="38" s="1"/>
  <c r="O15" i="38" s="1"/>
  <c r="O16" i="38" s="1"/>
  <c r="O17" i="38" s="1"/>
  <c r="O18" i="38" s="1"/>
  <c r="O19" i="38" s="1"/>
  <c r="O20" i="38" s="1"/>
  <c r="O22" i="39"/>
  <c r="O23" i="39" s="1"/>
  <c r="O24" i="39" s="1"/>
  <c r="O25" i="39" s="1"/>
  <c r="O26" i="39" s="1"/>
  <c r="O27" i="39" s="1"/>
  <c r="O28" i="39" s="1"/>
  <c r="O29" i="39" s="1"/>
  <c r="O30" i="39" s="1"/>
  <c r="O31" i="39" s="1"/>
  <c r="O32" i="39" s="1"/>
  <c r="O33" i="39" s="1"/>
  <c r="O34" i="39" s="1"/>
  <c r="O35" i="39" s="1"/>
  <c r="O36" i="39" s="1"/>
  <c r="O37" i="39" s="1"/>
  <c r="O8" i="39"/>
  <c r="O9" i="39" s="1"/>
  <c r="O10" i="39" s="1"/>
  <c r="O11" i="39" s="1"/>
  <c r="O12" i="39" s="1"/>
  <c r="O13" i="39" s="1"/>
  <c r="O14" i="39" s="1"/>
  <c r="O15" i="39" s="1"/>
  <c r="O16" i="39" s="1"/>
  <c r="O17" i="39" s="1"/>
  <c r="O18" i="39" s="1"/>
  <c r="O19" i="39" s="1"/>
  <c r="O20" i="39" s="1"/>
  <c r="O23" i="40"/>
  <c r="O24" i="40" s="1"/>
  <c r="O25" i="40" s="1"/>
  <c r="O26" i="40" s="1"/>
  <c r="O27" i="40" s="1"/>
  <c r="O28" i="40" s="1"/>
  <c r="O29" i="40" s="1"/>
  <c r="O30" i="40" s="1"/>
  <c r="O31" i="40" s="1"/>
  <c r="O32" i="40" s="1"/>
  <c r="O33" i="40" s="1"/>
  <c r="O34" i="40" s="1"/>
  <c r="O35" i="40" s="1"/>
  <c r="O36" i="40" s="1"/>
  <c r="O37" i="40" s="1"/>
  <c r="O7" i="40"/>
  <c r="O8" i="40" s="1"/>
  <c r="O9" i="40" s="1"/>
  <c r="O10" i="40" s="1"/>
  <c r="O11" i="40" s="1"/>
  <c r="O12" i="40" s="1"/>
  <c r="O13" i="40" s="1"/>
  <c r="O14" i="40" s="1"/>
  <c r="O15" i="40" s="1"/>
  <c r="O16" i="40" s="1"/>
  <c r="O17" i="40" s="1"/>
  <c r="O18" i="40" s="1"/>
  <c r="O19" i="40" s="1"/>
  <c r="O20" i="40" s="1"/>
  <c r="O22" i="41"/>
  <c r="O23" i="41" s="1"/>
  <c r="O24" i="41" s="1"/>
  <c r="O25" i="41" s="1"/>
  <c r="O26" i="41" s="1"/>
  <c r="O27" i="41" s="1"/>
  <c r="O28" i="41" s="1"/>
  <c r="O29" i="41" s="1"/>
  <c r="O30" i="41" s="1"/>
  <c r="O31" i="41" s="1"/>
  <c r="O32" i="41" s="1"/>
  <c r="O33" i="41" s="1"/>
  <c r="O34" i="41" s="1"/>
  <c r="O35" i="41" s="1"/>
  <c r="O36" i="41" s="1"/>
  <c r="O37" i="41" s="1"/>
  <c r="O8" i="41"/>
  <c r="O9" i="41" s="1"/>
  <c r="O10" i="41" s="1"/>
  <c r="O11" i="41" s="1"/>
  <c r="O12" i="41" s="1"/>
  <c r="O13" i="41" s="1"/>
  <c r="O14" i="41" s="1"/>
  <c r="O15" i="41" s="1"/>
  <c r="O16" i="41" s="1"/>
  <c r="O17" i="41" s="1"/>
  <c r="O18" i="41" s="1"/>
  <c r="O19" i="41" s="1"/>
  <c r="O20" i="41" s="1"/>
  <c r="B36" i="32"/>
  <c r="B42" i="35"/>
  <c r="B42" i="36" s="1"/>
  <c r="J17" i="32"/>
  <c r="J39" i="44"/>
  <c r="F17" i="32"/>
  <c r="F39" i="44"/>
  <c r="B17" i="32"/>
  <c r="B39" i="44"/>
  <c r="E46" i="44"/>
  <c r="J16" i="32"/>
  <c r="J39" i="43"/>
  <c r="F16" i="32"/>
  <c r="F39" i="43"/>
  <c r="E46" i="43"/>
  <c r="B16" i="32"/>
  <c r="B39" i="43"/>
  <c r="J15" i="32"/>
  <c r="F15" i="32"/>
  <c r="B15" i="32"/>
  <c r="E46" i="42"/>
  <c r="J14" i="32"/>
  <c r="F14" i="32"/>
  <c r="E46" i="41"/>
  <c r="B14" i="32"/>
  <c r="J13" i="32"/>
  <c r="F13" i="32"/>
  <c r="B13" i="32"/>
  <c r="E46" i="40"/>
  <c r="J12" i="32"/>
  <c r="F12" i="32"/>
  <c r="E46" i="39"/>
  <c r="B12" i="32"/>
  <c r="J11" i="32"/>
  <c r="F11" i="32"/>
  <c r="B11" i="32"/>
  <c r="E46" i="38"/>
  <c r="J10" i="32"/>
  <c r="F10" i="32"/>
  <c r="E46" i="37"/>
  <c r="B10" i="32"/>
  <c r="J9" i="32"/>
  <c r="F9" i="32"/>
  <c r="B9" i="32"/>
  <c r="E46" i="36"/>
  <c r="K18" i="32"/>
  <c r="K23" i="32"/>
  <c r="J8" i="32"/>
  <c r="G18" i="32"/>
  <c r="G23" i="32"/>
  <c r="C18" i="32"/>
  <c r="C23" i="32"/>
  <c r="C39" i="3"/>
  <c r="C39" i="28"/>
  <c r="C39" i="42"/>
  <c r="G43" i="43"/>
  <c r="N46" i="28"/>
  <c r="O23" i="44"/>
  <c r="O24" i="44" s="1"/>
  <c r="O25" i="44" s="1"/>
  <c r="O26" i="44" s="1"/>
  <c r="O27" i="44" s="1"/>
  <c r="O28" i="44" s="1"/>
  <c r="O29" i="44" s="1"/>
  <c r="O30" i="44" s="1"/>
  <c r="O31" i="44" s="1"/>
  <c r="O32" i="44" s="1"/>
  <c r="O33" i="44" s="1"/>
  <c r="O34" i="44" s="1"/>
  <c r="O35" i="44" s="1"/>
  <c r="O36" i="44" s="1"/>
  <c r="O37" i="44" s="1"/>
  <c r="O7" i="44"/>
  <c r="O8" i="44" s="1"/>
  <c r="O9" i="44" s="1"/>
  <c r="O10" i="44" s="1"/>
  <c r="O11" i="44" s="1"/>
  <c r="O12" i="44" s="1"/>
  <c r="O13" i="44" s="1"/>
  <c r="O14" i="44" s="1"/>
  <c r="O15" i="44" s="1"/>
  <c r="O16" i="44" s="1"/>
  <c r="O17" i="44" s="1"/>
  <c r="O18" i="44" s="1"/>
  <c r="O19" i="44" s="1"/>
  <c r="O20" i="44" s="1"/>
  <c r="L17" i="32"/>
  <c r="L39" i="44"/>
  <c r="H17" i="32"/>
  <c r="D17" i="32"/>
  <c r="N17" i="32" s="1"/>
  <c r="N38" i="44"/>
  <c r="E47" i="44" s="1"/>
  <c r="D39" i="44"/>
  <c r="L16" i="32"/>
  <c r="H16" i="32"/>
  <c r="D16" i="32"/>
  <c r="N38" i="43"/>
  <c r="E47" i="43" s="1"/>
  <c r="D39" i="43"/>
  <c r="L15" i="32"/>
  <c r="H15" i="32"/>
  <c r="D15" i="32"/>
  <c r="N38" i="42"/>
  <c r="E47" i="42" s="1"/>
  <c r="L14" i="32"/>
  <c r="H14" i="32"/>
  <c r="D14" i="32"/>
  <c r="N38" i="41"/>
  <c r="L13" i="32"/>
  <c r="H13" i="32"/>
  <c r="D13" i="32"/>
  <c r="N38" i="40"/>
  <c r="L12" i="32"/>
  <c r="H12" i="32"/>
  <c r="D12" i="32"/>
  <c r="N38" i="39"/>
  <c r="L11" i="32"/>
  <c r="H11" i="32"/>
  <c r="D11" i="32"/>
  <c r="N38" i="38"/>
  <c r="L10" i="32"/>
  <c r="H10" i="32"/>
  <c r="D10" i="32"/>
  <c r="N38" i="37"/>
  <c r="L9" i="32"/>
  <c r="H9" i="32"/>
  <c r="D42" i="36"/>
  <c r="D9" i="32"/>
  <c r="N38" i="36"/>
  <c r="M18" i="32"/>
  <c r="L8" i="32"/>
  <c r="L42" i="35"/>
  <c r="L43" i="35" s="1"/>
  <c r="I18" i="32"/>
  <c r="I23" i="32"/>
  <c r="H8" i="32"/>
  <c r="H42" i="35"/>
  <c r="N38" i="35"/>
  <c r="N7" i="32"/>
  <c r="O7" i="32" s="1"/>
  <c r="N6" i="32"/>
  <c r="O6" i="32" s="1"/>
  <c r="C39" i="43"/>
  <c r="D68" i="48"/>
  <c r="C27" i="60"/>
  <c r="H68" i="60"/>
  <c r="I42" i="28" l="1"/>
  <c r="I43" i="3"/>
  <c r="D41" i="36"/>
  <c r="D41" i="37" s="1"/>
  <c r="D41" i="38" s="1"/>
  <c r="D41" i="39" s="1"/>
  <c r="D41" i="40" s="1"/>
  <c r="D41" i="41" s="1"/>
  <c r="D41" i="42" s="1"/>
  <c r="D41" i="43" s="1"/>
  <c r="D41" i="44" s="1"/>
  <c r="D43" i="35"/>
  <c r="D37" i="32"/>
  <c r="E47" i="28"/>
  <c r="O38" i="28"/>
  <c r="B39" i="42"/>
  <c r="E47" i="3"/>
  <c r="O38" i="3"/>
  <c r="F42" i="28"/>
  <c r="F43" i="3"/>
  <c r="N42" i="3"/>
  <c r="E8" i="32"/>
  <c r="E39" i="35"/>
  <c r="C42" i="35"/>
  <c r="C43" i="28"/>
  <c r="J35" i="32"/>
  <c r="J22" i="32"/>
  <c r="J36" i="32" s="1"/>
  <c r="N16" i="32"/>
  <c r="K42" i="39"/>
  <c r="K43" i="38"/>
  <c r="M42" i="28"/>
  <c r="M43" i="3"/>
  <c r="E42" i="36"/>
  <c r="E43" i="35"/>
  <c r="J42" i="28"/>
  <c r="J43" i="3"/>
  <c r="M22" i="32"/>
  <c r="M35" i="32"/>
  <c r="C39" i="39"/>
  <c r="N10" i="32"/>
  <c r="N11" i="32"/>
  <c r="O11" i="32" s="1"/>
  <c r="N12" i="32"/>
  <c r="N13" i="32"/>
  <c r="N14" i="32"/>
  <c r="N15" i="32"/>
  <c r="I4" i="44"/>
  <c r="I39" i="44" s="1"/>
  <c r="I4" i="42"/>
  <c r="I39" i="42" s="1"/>
  <c r="I4" i="40"/>
  <c r="I39" i="40" s="1"/>
  <c r="I4" i="38"/>
  <c r="I39" i="38" s="1"/>
  <c r="I4" i="36"/>
  <c r="I39" i="36" s="1"/>
  <c r="I4" i="43"/>
  <c r="I39" i="43" s="1"/>
  <c r="I4" i="41"/>
  <c r="I39" i="41" s="1"/>
  <c r="I4" i="39"/>
  <c r="I39" i="39" s="1"/>
  <c r="I4" i="37"/>
  <c r="I39" i="37" s="1"/>
  <c r="I4" i="35"/>
  <c r="I39" i="35" s="1"/>
  <c r="I4" i="3"/>
  <c r="I39" i="3" s="1"/>
  <c r="I4" i="28"/>
  <c r="I39" i="28" s="1"/>
  <c r="K4" i="44"/>
  <c r="K39" i="44" s="1"/>
  <c r="K4" i="42"/>
  <c r="K39" i="42" s="1"/>
  <c r="K4" i="40"/>
  <c r="K39" i="40" s="1"/>
  <c r="K4" i="38"/>
  <c r="K39" i="38" s="1"/>
  <c r="K4" i="36"/>
  <c r="K39" i="36" s="1"/>
  <c r="K4" i="43"/>
  <c r="K39" i="43" s="1"/>
  <c r="K4" i="41"/>
  <c r="K39" i="41" s="1"/>
  <c r="K4" i="39"/>
  <c r="K39" i="39" s="1"/>
  <c r="K4" i="37"/>
  <c r="K39" i="37" s="1"/>
  <c r="K4" i="35"/>
  <c r="K39" i="35" s="1"/>
  <c r="K4" i="28"/>
  <c r="K39" i="28" s="1"/>
  <c r="K4" i="3"/>
  <c r="K39" i="3" s="1"/>
  <c r="H4" i="43"/>
  <c r="H39" i="43" s="1"/>
  <c r="H4" i="41"/>
  <c r="H39" i="41" s="1"/>
  <c r="H4" i="39"/>
  <c r="H39" i="39" s="1"/>
  <c r="H4" i="37"/>
  <c r="H39" i="37" s="1"/>
  <c r="H4" i="35"/>
  <c r="H39" i="35" s="1"/>
  <c r="H4" i="44"/>
  <c r="H39" i="44" s="1"/>
  <c r="H4" i="42"/>
  <c r="H39" i="42" s="1"/>
  <c r="H4" i="40"/>
  <c r="H39" i="40" s="1"/>
  <c r="H4" i="38"/>
  <c r="H39" i="38" s="1"/>
  <c r="H4" i="36"/>
  <c r="H39" i="36" s="1"/>
  <c r="H4" i="28"/>
  <c r="H39" i="28" s="1"/>
  <c r="H4" i="3"/>
  <c r="H39" i="3" s="1"/>
  <c r="A17" i="50"/>
  <c r="C17" i="50"/>
  <c r="G17" i="50" s="1"/>
  <c r="O21" i="32"/>
  <c r="O22" i="32" s="1"/>
  <c r="H43" i="35"/>
  <c r="I24" i="32"/>
  <c r="I37" i="32"/>
  <c r="E47" i="36"/>
  <c r="O38" i="36"/>
  <c r="H42" i="36"/>
  <c r="L42" i="36"/>
  <c r="D42" i="37"/>
  <c r="E47" i="38"/>
  <c r="O38" i="38"/>
  <c r="E47" i="40"/>
  <c r="E48" i="40" s="1"/>
  <c r="O38" i="40"/>
  <c r="C24" i="32"/>
  <c r="C37" i="32"/>
  <c r="G24" i="32"/>
  <c r="G37" i="32"/>
  <c r="K24" i="32"/>
  <c r="K37" i="32"/>
  <c r="E48" i="36"/>
  <c r="B43" i="36"/>
  <c r="F18" i="32"/>
  <c r="F24" i="32"/>
  <c r="B42" i="37"/>
  <c r="E48" i="38"/>
  <c r="E48" i="42"/>
  <c r="O38" i="42"/>
  <c r="O38" i="43"/>
  <c r="C29" i="60"/>
  <c r="H70" i="60" s="1"/>
  <c r="H72" i="60" s="1"/>
  <c r="G4" i="44"/>
  <c r="G4" i="43"/>
  <c r="G4" i="42"/>
  <c r="G4" i="41"/>
  <c r="G4" i="40"/>
  <c r="G4" i="39"/>
  <c r="G4" i="38"/>
  <c r="G4" i="37"/>
  <c r="G4" i="36"/>
  <c r="G4" i="35"/>
  <c r="G4" i="28"/>
  <c r="G4" i="3"/>
  <c r="N21" i="32"/>
  <c r="N22" i="32" s="1"/>
  <c r="E47" i="35"/>
  <c r="O38" i="35"/>
  <c r="H18" i="32"/>
  <c r="H23" i="32"/>
  <c r="L18" i="32"/>
  <c r="L23" i="32"/>
  <c r="D18" i="32"/>
  <c r="D24" i="32"/>
  <c r="E47" i="37"/>
  <c r="O38" i="37"/>
  <c r="E47" i="39"/>
  <c r="O38" i="39"/>
  <c r="E47" i="41"/>
  <c r="O38" i="41"/>
  <c r="J46" i="35"/>
  <c r="N8" i="32"/>
  <c r="O8" i="32" s="1"/>
  <c r="J18" i="32"/>
  <c r="J23" i="32"/>
  <c r="B18" i="32"/>
  <c r="B24" i="32"/>
  <c r="N9" i="32"/>
  <c r="O9" i="32" s="1"/>
  <c r="O10" i="32"/>
  <c r="O12" i="32"/>
  <c r="O13" i="32"/>
  <c r="O14" i="32"/>
  <c r="O15" i="32"/>
  <c r="O16" i="32"/>
  <c r="E48" i="43"/>
  <c r="E48" i="44"/>
  <c r="O17" i="32"/>
  <c r="O38" i="44"/>
  <c r="B43" i="35"/>
  <c r="B37" i="32" s="1"/>
  <c r="C42" i="36" l="1"/>
  <c r="C43" i="35"/>
  <c r="M36" i="32"/>
  <c r="N36" i="32" s="1"/>
  <c r="O36" i="32" s="1"/>
  <c r="M23" i="32"/>
  <c r="E42" i="37"/>
  <c r="E43" i="36"/>
  <c r="K42" i="40"/>
  <c r="K43" i="39"/>
  <c r="N35" i="32"/>
  <c r="O35" i="32" s="1"/>
  <c r="F42" i="35"/>
  <c r="F43" i="28"/>
  <c r="D43" i="36"/>
  <c r="N42" i="28"/>
  <c r="E18" i="32"/>
  <c r="E23" i="32"/>
  <c r="E48" i="28"/>
  <c r="J43" i="28"/>
  <c r="J42" i="35"/>
  <c r="M42" i="35"/>
  <c r="M43" i="28"/>
  <c r="O42" i="3"/>
  <c r="O43" i="3" s="1"/>
  <c r="N43" i="3"/>
  <c r="N47" i="3"/>
  <c r="E48" i="3"/>
  <c r="I42" i="35"/>
  <c r="I43" i="28"/>
  <c r="A18" i="50"/>
  <c r="C18" i="50"/>
  <c r="G18" i="50"/>
  <c r="E18" i="50"/>
  <c r="O18" i="32"/>
  <c r="B25" i="32"/>
  <c r="B38" i="32"/>
  <c r="E48" i="35"/>
  <c r="N18" i="32"/>
  <c r="G39" i="28"/>
  <c r="N4" i="28"/>
  <c r="N4" i="36"/>
  <c r="G39" i="36"/>
  <c r="N4" i="38"/>
  <c r="G39" i="38"/>
  <c r="N4" i="40"/>
  <c r="G39" i="40"/>
  <c r="G39" i="42"/>
  <c r="N4" i="42"/>
  <c r="G39" i="44"/>
  <c r="N4" i="44"/>
  <c r="E48" i="41"/>
  <c r="E48" i="39"/>
  <c r="E48" i="37"/>
  <c r="B43" i="37"/>
  <c r="B42" i="38"/>
  <c r="K25" i="32"/>
  <c r="K38" i="32"/>
  <c r="G25" i="32"/>
  <c r="G38" i="32"/>
  <c r="C25" i="32"/>
  <c r="C38" i="32"/>
  <c r="L43" i="36"/>
  <c r="L42" i="37"/>
  <c r="O23" i="32"/>
  <c r="O24" i="32" s="1"/>
  <c r="O25" i="32" s="1"/>
  <c r="O26" i="32" s="1"/>
  <c r="O27" i="32" s="1"/>
  <c r="O28" i="32" s="1"/>
  <c r="O29" i="32" s="1"/>
  <c r="O30" i="32" s="1"/>
  <c r="O31" i="32" s="1"/>
  <c r="O32" i="32" s="1"/>
  <c r="J24" i="32"/>
  <c r="J37" i="32"/>
  <c r="N46" i="35"/>
  <c r="D25" i="32"/>
  <c r="D38" i="32"/>
  <c r="L24" i="32"/>
  <c r="L37" i="32"/>
  <c r="H24" i="32"/>
  <c r="H37" i="32"/>
  <c r="N23" i="32"/>
  <c r="N24" i="32" s="1"/>
  <c r="N25" i="32" s="1"/>
  <c r="N26" i="32" s="1"/>
  <c r="N27" i="32" s="1"/>
  <c r="N28" i="32" s="1"/>
  <c r="N29" i="32" s="1"/>
  <c r="N30" i="32" s="1"/>
  <c r="N31" i="32" s="1"/>
  <c r="N32" i="32" s="1"/>
  <c r="G39" i="3"/>
  <c r="N4" i="3"/>
  <c r="G39" i="35"/>
  <c r="N4" i="35"/>
  <c r="N4" i="37"/>
  <c r="G39" i="37"/>
  <c r="N4" i="39"/>
  <c r="G39" i="39"/>
  <c r="N4" i="41"/>
  <c r="G39" i="41"/>
  <c r="G39" i="43"/>
  <c r="N4" i="43"/>
  <c r="F25" i="32"/>
  <c r="F38" i="32"/>
  <c r="D43" i="37"/>
  <c r="D42" i="38"/>
  <c r="H43" i="36"/>
  <c r="H42" i="37"/>
  <c r="I25" i="32"/>
  <c r="I38" i="32"/>
  <c r="I42" i="36" l="1"/>
  <c r="I43" i="35"/>
  <c r="F42" i="36"/>
  <c r="F43" i="35"/>
  <c r="N42" i="35"/>
  <c r="N43" i="28"/>
  <c r="O42" i="28"/>
  <c r="O43" i="28" s="1"/>
  <c r="E42" i="38"/>
  <c r="E43" i="37"/>
  <c r="J47" i="28"/>
  <c r="N48" i="3"/>
  <c r="M42" i="36"/>
  <c r="M43" i="35"/>
  <c r="M24" i="32"/>
  <c r="M37" i="32"/>
  <c r="C42" i="37"/>
  <c r="C43" i="36"/>
  <c r="J43" i="35"/>
  <c r="J42" i="36"/>
  <c r="E37" i="32"/>
  <c r="N37" i="32" s="1"/>
  <c r="O37" i="32" s="1"/>
  <c r="E24" i="32"/>
  <c r="K42" i="41"/>
  <c r="K43" i="40"/>
  <c r="A19" i="50"/>
  <c r="C19" i="50"/>
  <c r="G19" i="50" s="1"/>
  <c r="E19" i="50"/>
  <c r="D43" i="38"/>
  <c r="D42" i="39"/>
  <c r="I26" i="32"/>
  <c r="I39" i="32"/>
  <c r="F26" i="32"/>
  <c r="F39" i="32"/>
  <c r="O4" i="41"/>
  <c r="O39" i="41" s="1"/>
  <c r="N39" i="41"/>
  <c r="O4" i="39"/>
  <c r="O39" i="39" s="1"/>
  <c r="N39" i="39"/>
  <c r="O4" i="37"/>
  <c r="O39" i="37" s="1"/>
  <c r="N39" i="37"/>
  <c r="L43" i="37"/>
  <c r="L42" i="38"/>
  <c r="B43" i="38"/>
  <c r="B42" i="39"/>
  <c r="O4" i="44"/>
  <c r="O39" i="44" s="1"/>
  <c r="N39" i="44"/>
  <c r="N39" i="42"/>
  <c r="O4" i="42"/>
  <c r="O39" i="42" s="1"/>
  <c r="O4" i="28"/>
  <c r="O39" i="28" s="1"/>
  <c r="N39" i="28"/>
  <c r="H43" i="37"/>
  <c r="H42" i="38"/>
  <c r="O4" i="43"/>
  <c r="O39" i="43" s="1"/>
  <c r="N39" i="43"/>
  <c r="O4" i="35"/>
  <c r="O39" i="35" s="1"/>
  <c r="N39" i="35"/>
  <c r="N39" i="3"/>
  <c r="O4" i="3"/>
  <c r="O39" i="3" s="1"/>
  <c r="H25" i="32"/>
  <c r="H38" i="32"/>
  <c r="L25" i="32"/>
  <c r="L38" i="32"/>
  <c r="D26" i="32"/>
  <c r="D39" i="32"/>
  <c r="J46" i="36"/>
  <c r="J25" i="32"/>
  <c r="J38" i="32"/>
  <c r="C26" i="32"/>
  <c r="C39" i="32"/>
  <c r="G26" i="32"/>
  <c r="G39" i="32"/>
  <c r="K26" i="32"/>
  <c r="K39" i="32"/>
  <c r="O4" i="40"/>
  <c r="O39" i="40" s="1"/>
  <c r="N39" i="40"/>
  <c r="O4" i="38"/>
  <c r="O39" i="38" s="1"/>
  <c r="N39" i="38"/>
  <c r="O4" i="36"/>
  <c r="O39" i="36" s="1"/>
  <c r="N39" i="36"/>
  <c r="B26" i="32"/>
  <c r="B39" i="32"/>
  <c r="M42" i="37" l="1"/>
  <c r="M43" i="36"/>
  <c r="F43" i="36"/>
  <c r="F42" i="37"/>
  <c r="N42" i="36"/>
  <c r="J43" i="36"/>
  <c r="J42" i="37"/>
  <c r="K42" i="42"/>
  <c r="K43" i="41"/>
  <c r="M38" i="32"/>
  <c r="M25" i="32"/>
  <c r="J48" i="28"/>
  <c r="N47" i="28"/>
  <c r="C42" i="38"/>
  <c r="C43" i="37"/>
  <c r="E42" i="39"/>
  <c r="E43" i="38"/>
  <c r="E25" i="32"/>
  <c r="E38" i="32"/>
  <c r="N38" i="32" s="1"/>
  <c r="O38" i="32" s="1"/>
  <c r="N43" i="35"/>
  <c r="O42" i="35"/>
  <c r="O43" i="35" s="1"/>
  <c r="I42" i="37"/>
  <c r="I43" i="36"/>
  <c r="A20" i="50"/>
  <c r="C20" i="50"/>
  <c r="G20" i="50" s="1"/>
  <c r="E20" i="50"/>
  <c r="K27" i="32"/>
  <c r="K40" i="32"/>
  <c r="G27" i="32"/>
  <c r="G40" i="32"/>
  <c r="C27" i="32"/>
  <c r="C40" i="32"/>
  <c r="J26" i="32"/>
  <c r="J39" i="32"/>
  <c r="N46" i="36"/>
  <c r="D27" i="32"/>
  <c r="D40" i="32"/>
  <c r="L26" i="32"/>
  <c r="L39" i="32"/>
  <c r="H26" i="32"/>
  <c r="H39" i="32"/>
  <c r="H43" i="38"/>
  <c r="H42" i="39"/>
  <c r="F27" i="32"/>
  <c r="F40" i="32"/>
  <c r="I27" i="32"/>
  <c r="I40" i="32"/>
  <c r="B27" i="32"/>
  <c r="B40" i="32"/>
  <c r="B43" i="39"/>
  <c r="B42" i="40"/>
  <c r="L43" i="38"/>
  <c r="L42" i="39"/>
  <c r="D43" i="39"/>
  <c r="D42" i="40"/>
  <c r="M39" i="32" l="1"/>
  <c r="M26" i="32"/>
  <c r="J42" i="38"/>
  <c r="J43" i="37"/>
  <c r="I42" i="38"/>
  <c r="I43" i="37"/>
  <c r="E39" i="32"/>
  <c r="N39" i="32" s="1"/>
  <c r="O39" i="32" s="1"/>
  <c r="E26" i="32"/>
  <c r="C42" i="39"/>
  <c r="C43" i="38"/>
  <c r="J47" i="35"/>
  <c r="N48" i="28"/>
  <c r="N43" i="36"/>
  <c r="O42" i="36"/>
  <c r="O43" i="36" s="1"/>
  <c r="M42" i="38"/>
  <c r="M43" i="37"/>
  <c r="E42" i="40"/>
  <c r="E43" i="39"/>
  <c r="K42" i="43"/>
  <c r="K43" i="42"/>
  <c r="F43" i="37"/>
  <c r="F42" i="38"/>
  <c r="N42" i="37"/>
  <c r="A21" i="50"/>
  <c r="C21" i="50"/>
  <c r="G21" i="50" s="1"/>
  <c r="E21" i="50"/>
  <c r="H43" i="39"/>
  <c r="H42" i="40"/>
  <c r="J46" i="37"/>
  <c r="D43" i="40"/>
  <c r="D42" i="41"/>
  <c r="L43" i="39"/>
  <c r="L42" i="40"/>
  <c r="B43" i="40"/>
  <c r="B42" i="41"/>
  <c r="B28" i="32"/>
  <c r="B41" i="32"/>
  <c r="I28" i="32"/>
  <c r="I41" i="32"/>
  <c r="F28" i="32"/>
  <c r="F41" i="32"/>
  <c r="H27" i="32"/>
  <c r="H40" i="32"/>
  <c r="L27" i="32"/>
  <c r="L40" i="32"/>
  <c r="D28" i="32"/>
  <c r="D41" i="32"/>
  <c r="J27" i="32"/>
  <c r="J40" i="32"/>
  <c r="C28" i="32"/>
  <c r="C41" i="32"/>
  <c r="G28" i="32"/>
  <c r="G41" i="32"/>
  <c r="K28" i="32"/>
  <c r="K41" i="32"/>
  <c r="N43" i="37" l="1"/>
  <c r="O42" i="37"/>
  <c r="O43" i="37" s="1"/>
  <c r="K42" i="44"/>
  <c r="K43" i="44" s="1"/>
  <c r="K43" i="43"/>
  <c r="M42" i="39"/>
  <c r="M43" i="38"/>
  <c r="N47" i="35"/>
  <c r="J48" i="35"/>
  <c r="J43" i="38"/>
  <c r="J42" i="39"/>
  <c r="F43" i="38"/>
  <c r="F42" i="39"/>
  <c r="N42" i="38"/>
  <c r="M27" i="32"/>
  <c r="M40" i="32"/>
  <c r="E42" i="41"/>
  <c r="E43" i="40"/>
  <c r="C42" i="40"/>
  <c r="C43" i="39"/>
  <c r="N42" i="39"/>
  <c r="I42" i="39"/>
  <c r="I43" i="38"/>
  <c r="E27" i="32"/>
  <c r="E40" i="32"/>
  <c r="N40" i="32" s="1"/>
  <c r="O40" i="32" s="1"/>
  <c r="A22" i="50"/>
  <c r="C22" i="50"/>
  <c r="G22" i="50"/>
  <c r="E22" i="50"/>
  <c r="G29" i="32"/>
  <c r="G42" i="32"/>
  <c r="C29" i="32"/>
  <c r="C42" i="32"/>
  <c r="J28" i="32"/>
  <c r="J41" i="32"/>
  <c r="D29" i="32"/>
  <c r="D42" i="32"/>
  <c r="L28" i="32"/>
  <c r="L41" i="32"/>
  <c r="H28" i="32"/>
  <c r="H41" i="32"/>
  <c r="F29" i="32"/>
  <c r="F42" i="32"/>
  <c r="I29" i="32"/>
  <c r="I42" i="32"/>
  <c r="B29" i="32"/>
  <c r="B42" i="32"/>
  <c r="B43" i="41"/>
  <c r="B42" i="42"/>
  <c r="N46" i="37"/>
  <c r="K29" i="32"/>
  <c r="K42" i="32"/>
  <c r="L43" i="40"/>
  <c r="L42" i="41"/>
  <c r="D43" i="41"/>
  <c r="D42" i="42"/>
  <c r="H43" i="40"/>
  <c r="H42" i="41"/>
  <c r="E42" i="42" l="1"/>
  <c r="E43" i="41"/>
  <c r="E28" i="32"/>
  <c r="E41" i="32"/>
  <c r="N41" i="32" s="1"/>
  <c r="O41" i="32" s="1"/>
  <c r="J47" i="36"/>
  <c r="N48" i="35"/>
  <c r="C42" i="41"/>
  <c r="C43" i="40"/>
  <c r="N43" i="39"/>
  <c r="O42" i="39"/>
  <c r="O43" i="39" s="1"/>
  <c r="F42" i="40"/>
  <c r="F43" i="39"/>
  <c r="M28" i="32"/>
  <c r="M41" i="32"/>
  <c r="J43" i="39"/>
  <c r="J42" i="40"/>
  <c r="I42" i="40"/>
  <c r="I43" i="39"/>
  <c r="N43" i="38"/>
  <c r="O42" i="38"/>
  <c r="O43" i="38" s="1"/>
  <c r="M42" i="40"/>
  <c r="M43" i="39"/>
  <c r="A23" i="50"/>
  <c r="C23" i="50"/>
  <c r="G23" i="50"/>
  <c r="E23" i="50"/>
  <c r="D43" i="42"/>
  <c r="D42" i="43"/>
  <c r="K30" i="32"/>
  <c r="K43" i="32"/>
  <c r="H43" i="41"/>
  <c r="H42" i="42"/>
  <c r="L43" i="41"/>
  <c r="L42" i="42"/>
  <c r="J46" i="38"/>
  <c r="B43" i="42"/>
  <c r="B42" i="43"/>
  <c r="B30" i="32"/>
  <c r="B43" i="32"/>
  <c r="I30" i="32"/>
  <c r="I43" i="32"/>
  <c r="F30" i="32"/>
  <c r="F43" i="32"/>
  <c r="H29" i="32"/>
  <c r="H42" i="32"/>
  <c r="L29" i="32"/>
  <c r="L42" i="32"/>
  <c r="D30" i="32"/>
  <c r="D43" i="32"/>
  <c r="J29" i="32"/>
  <c r="J42" i="32"/>
  <c r="C30" i="32"/>
  <c r="C43" i="32"/>
  <c r="G30" i="32"/>
  <c r="G43" i="32"/>
  <c r="J42" i="41" l="1"/>
  <c r="J43" i="40"/>
  <c r="C42" i="42"/>
  <c r="C43" i="41"/>
  <c r="E29" i="32"/>
  <c r="E42" i="32"/>
  <c r="M42" i="41"/>
  <c r="M43" i="40"/>
  <c r="I42" i="41"/>
  <c r="I43" i="40"/>
  <c r="F43" i="40"/>
  <c r="F42" i="41"/>
  <c r="N42" i="40"/>
  <c r="M29" i="32"/>
  <c r="M42" i="32"/>
  <c r="N47" i="36"/>
  <c r="J48" i="36"/>
  <c r="E42" i="43"/>
  <c r="E43" i="42"/>
  <c r="A24" i="50"/>
  <c r="C24" i="50"/>
  <c r="G24" i="50"/>
  <c r="E24" i="50"/>
  <c r="N42" i="32"/>
  <c r="O42" i="32" s="1"/>
  <c r="B43" i="43"/>
  <c r="B42" i="44"/>
  <c r="N46" i="38"/>
  <c r="K31" i="32"/>
  <c r="K44" i="32"/>
  <c r="D43" i="43"/>
  <c r="D42" i="44"/>
  <c r="G31" i="32"/>
  <c r="G44" i="32"/>
  <c r="C31" i="32"/>
  <c r="C44" i="32"/>
  <c r="J30" i="32"/>
  <c r="J43" i="32"/>
  <c r="D31" i="32"/>
  <c r="D44" i="32"/>
  <c r="L30" i="32"/>
  <c r="L43" i="32"/>
  <c r="H30" i="32"/>
  <c r="H43" i="32"/>
  <c r="F31" i="32"/>
  <c r="F44" i="32"/>
  <c r="I31" i="32"/>
  <c r="I44" i="32"/>
  <c r="B31" i="32"/>
  <c r="B44" i="32"/>
  <c r="L43" i="42"/>
  <c r="L42" i="43"/>
  <c r="H43" i="42"/>
  <c r="H42" i="43"/>
  <c r="J47" i="37" l="1"/>
  <c r="N48" i="36"/>
  <c r="F43" i="41"/>
  <c r="F42" i="42"/>
  <c r="N42" i="42" s="1"/>
  <c r="N42" i="41"/>
  <c r="M42" i="42"/>
  <c r="M43" i="41"/>
  <c r="C43" i="42"/>
  <c r="C42" i="43"/>
  <c r="E42" i="44"/>
  <c r="E43" i="44" s="1"/>
  <c r="E43" i="43"/>
  <c r="M43" i="32"/>
  <c r="M30" i="32"/>
  <c r="N43" i="40"/>
  <c r="O42" i="40"/>
  <c r="O43" i="40" s="1"/>
  <c r="I42" i="42"/>
  <c r="I43" i="41"/>
  <c r="E43" i="32"/>
  <c r="N43" i="32" s="1"/>
  <c r="O43" i="32" s="1"/>
  <c r="E30" i="32"/>
  <c r="J42" i="42"/>
  <c r="J43" i="41"/>
  <c r="A25" i="50"/>
  <c r="C25" i="50"/>
  <c r="G25" i="50" s="1"/>
  <c r="E25" i="50"/>
  <c r="H43" i="43"/>
  <c r="H42" i="44"/>
  <c r="H43" i="44" s="1"/>
  <c r="K32" i="32"/>
  <c r="K46" i="32" s="1"/>
  <c r="K45" i="32"/>
  <c r="L43" i="43"/>
  <c r="L42" i="44"/>
  <c r="L43" i="44" s="1"/>
  <c r="B32" i="32"/>
  <c r="B46" i="32" s="1"/>
  <c r="B45" i="32"/>
  <c r="I32" i="32"/>
  <c r="I46" i="32" s="1"/>
  <c r="I45" i="32"/>
  <c r="F32" i="32"/>
  <c r="F46" i="32" s="1"/>
  <c r="F45" i="32"/>
  <c r="H31" i="32"/>
  <c r="H44" i="32"/>
  <c r="L31" i="32"/>
  <c r="L44" i="32"/>
  <c r="D32" i="32"/>
  <c r="D46" i="32" s="1"/>
  <c r="D45" i="32"/>
  <c r="J31" i="32"/>
  <c r="J44" i="32"/>
  <c r="C32" i="32"/>
  <c r="C46" i="32" s="1"/>
  <c r="C45" i="32"/>
  <c r="G32" i="32"/>
  <c r="G46" i="32" s="1"/>
  <c r="G45" i="32"/>
  <c r="D43" i="44"/>
  <c r="J46" i="39"/>
  <c r="B43" i="44"/>
  <c r="O42" i="42" l="1"/>
  <c r="O43" i="42" s="1"/>
  <c r="N43" i="42"/>
  <c r="M42" i="43"/>
  <c r="M43" i="42"/>
  <c r="J43" i="42"/>
  <c r="J42" i="43"/>
  <c r="I42" i="43"/>
  <c r="I43" i="42"/>
  <c r="M31" i="32"/>
  <c r="M44" i="32"/>
  <c r="C42" i="44"/>
  <c r="C43" i="43"/>
  <c r="N43" i="41"/>
  <c r="O42" i="41"/>
  <c r="O43" i="41" s="1"/>
  <c r="N47" i="37"/>
  <c r="J48" i="37"/>
  <c r="E31" i="32"/>
  <c r="E44" i="32"/>
  <c r="F43" i="42"/>
  <c r="F42" i="43"/>
  <c r="N44" i="32"/>
  <c r="O44" i="32" s="1"/>
  <c r="A26" i="50"/>
  <c r="C26" i="50"/>
  <c r="G26" i="50" s="1"/>
  <c r="E26" i="50"/>
  <c r="J32" i="32"/>
  <c r="J46" i="32" s="1"/>
  <c r="J45" i="32"/>
  <c r="L32" i="32"/>
  <c r="L46" i="32" s="1"/>
  <c r="L45" i="32"/>
  <c r="H32" i="32"/>
  <c r="H46" i="32" s="1"/>
  <c r="H45" i="32"/>
  <c r="N46" i="39"/>
  <c r="J47" i="38" l="1"/>
  <c r="N48" i="37"/>
  <c r="C43" i="44"/>
  <c r="I42" i="44"/>
  <c r="I43" i="44" s="1"/>
  <c r="I43" i="43"/>
  <c r="M42" i="44"/>
  <c r="M43" i="44" s="1"/>
  <c r="M43" i="43"/>
  <c r="J42" i="44"/>
  <c r="J43" i="44" s="1"/>
  <c r="J43" i="43"/>
  <c r="F42" i="44"/>
  <c r="F43" i="44" s="1"/>
  <c r="F43" i="43"/>
  <c r="N42" i="43"/>
  <c r="E45" i="32"/>
  <c r="E32" i="32"/>
  <c r="E46" i="32" s="1"/>
  <c r="N46" i="32" s="1"/>
  <c r="O46" i="32" s="1"/>
  <c r="M45" i="32"/>
  <c r="M32" i="32"/>
  <c r="M46" i="32" s="1"/>
  <c r="A27" i="50"/>
  <c r="C27" i="50"/>
  <c r="G27" i="50" s="1"/>
  <c r="E27" i="50"/>
  <c r="J46" i="40"/>
  <c r="N45" i="32" l="1"/>
  <c r="O45" i="32" s="1"/>
  <c r="N43" i="43"/>
  <c r="O42" i="43"/>
  <c r="O43" i="43" s="1"/>
  <c r="N42" i="44"/>
  <c r="N47" i="38"/>
  <c r="J48" i="38"/>
  <c r="A28" i="50"/>
  <c r="C28" i="50"/>
  <c r="G28" i="50" s="1"/>
  <c r="E28" i="50"/>
  <c r="N46" i="40"/>
  <c r="N43" i="44" l="1"/>
  <c r="O42" i="44"/>
  <c r="O43" i="44" s="1"/>
  <c r="J47" i="39"/>
  <c r="N48" i="38"/>
  <c r="A29" i="50"/>
  <c r="C29" i="50"/>
  <c r="G29" i="50" s="1"/>
  <c r="E29" i="50"/>
  <c r="J46" i="41"/>
  <c r="N47" i="39" l="1"/>
  <c r="J48" i="39"/>
  <c r="A30" i="50"/>
  <c r="C30" i="50"/>
  <c r="G30" i="50" s="1"/>
  <c r="E30" i="50"/>
  <c r="N46" i="41"/>
  <c r="J47" i="40" l="1"/>
  <c r="N48" i="39"/>
  <c r="A31" i="50"/>
  <c r="C31" i="50"/>
  <c r="G31" i="50" s="1"/>
  <c r="E31" i="50"/>
  <c r="J46" i="42"/>
  <c r="N47" i="40" l="1"/>
  <c r="J48" i="40"/>
  <c r="A32" i="50"/>
  <c r="C32" i="50"/>
  <c r="G32" i="50" s="1"/>
  <c r="E32" i="50"/>
  <c r="N46" i="42"/>
  <c r="J47" i="41" l="1"/>
  <c r="N48" i="40"/>
  <c r="A33" i="50"/>
  <c r="C33" i="50"/>
  <c r="G33" i="50" s="1"/>
  <c r="E33" i="50"/>
  <c r="J46" i="43"/>
  <c r="N47" i="41" l="1"/>
  <c r="J48" i="41"/>
  <c r="A34" i="50"/>
  <c r="C34" i="50"/>
  <c r="G34" i="50" s="1"/>
  <c r="E34" i="50"/>
  <c r="N46" i="43"/>
  <c r="J47" i="42" l="1"/>
  <c r="N48" i="41"/>
  <c r="A35" i="50"/>
  <c r="C35" i="50"/>
  <c r="G35" i="50" s="1"/>
  <c r="E35" i="50"/>
  <c r="J46" i="44"/>
  <c r="N47" i="42" l="1"/>
  <c r="J48" i="42"/>
  <c r="A36" i="50"/>
  <c r="C36" i="50"/>
  <c r="G36" i="50" s="1"/>
  <c r="E36" i="50"/>
  <c r="N46" i="44"/>
  <c r="J47" i="43" l="1"/>
  <c r="N48" i="42"/>
  <c r="A37" i="50"/>
  <c r="C37" i="50"/>
  <c r="G37" i="50"/>
  <c r="E37" i="50"/>
  <c r="N47" i="43" l="1"/>
  <c r="J48" i="43"/>
  <c r="A38" i="50"/>
  <c r="C38" i="50"/>
  <c r="G38" i="50" s="1"/>
  <c r="E38" i="50"/>
  <c r="J47" i="44" l="1"/>
  <c r="N48" i="43"/>
  <c r="A39" i="50"/>
  <c r="C39" i="50"/>
  <c r="G39" i="50" s="1"/>
  <c r="E39" i="50"/>
  <c r="N47" i="44" l="1"/>
  <c r="N48" i="44" s="1"/>
  <c r="J48" i="44"/>
  <c r="A40" i="50"/>
  <c r="C40" i="50"/>
  <c r="G40" i="50" s="1"/>
  <c r="E40" i="50"/>
  <c r="A41" i="50" l="1"/>
  <c r="C41" i="50"/>
  <c r="G41" i="50" s="1"/>
  <c r="E41" i="50"/>
  <c r="A42" i="50" l="1"/>
  <c r="C42" i="50"/>
  <c r="G42" i="50" s="1"/>
  <c r="E42" i="50"/>
  <c r="A43" i="50" l="1"/>
  <c r="C43" i="50"/>
  <c r="G43" i="50"/>
  <c r="E43" i="50"/>
  <c r="A44" i="50" l="1"/>
  <c r="C44" i="50"/>
  <c r="G44" i="50"/>
  <c r="E44" i="50"/>
  <c r="A45" i="50" l="1"/>
  <c r="C45" i="50"/>
  <c r="G45" i="50"/>
  <c r="E45" i="50"/>
  <c r="E46" i="50" l="1"/>
  <c r="A46" i="50"/>
  <c r="C46" i="50"/>
  <c r="G46" i="50" s="1"/>
  <c r="A47" i="50" l="1"/>
  <c r="C47" i="50"/>
  <c r="G47" i="50" s="1"/>
  <c r="E47" i="50"/>
  <c r="E48" i="50" l="1"/>
  <c r="A48" i="50"/>
  <c r="C48" i="50"/>
  <c r="G48" i="50" s="1"/>
  <c r="A49" i="50" l="1"/>
  <c r="C49" i="50"/>
  <c r="G49" i="50" s="1"/>
  <c r="E49" i="50"/>
  <c r="A50" i="50" l="1"/>
  <c r="C50" i="50"/>
  <c r="E50" i="50"/>
  <c r="G50" i="50"/>
  <c r="E51" i="50" l="1"/>
  <c r="A51" i="50"/>
  <c r="C51" i="50"/>
  <c r="G51" i="50" s="1"/>
  <c r="A52" i="50" l="1"/>
  <c r="C52" i="50"/>
  <c r="G52" i="50" s="1"/>
  <c r="E52" i="50"/>
  <c r="A53" i="50" l="1"/>
  <c r="C53" i="50"/>
  <c r="G53" i="50" s="1"/>
  <c r="E53" i="50"/>
  <c r="A54" i="50" l="1"/>
  <c r="C54" i="50"/>
  <c r="G54" i="50" s="1"/>
  <c r="E54" i="50"/>
  <c r="E55" i="50" l="1"/>
  <c r="A55" i="50"/>
  <c r="C55" i="50"/>
  <c r="G55" i="50" s="1"/>
  <c r="E56" i="50" l="1"/>
  <c r="A56" i="50"/>
  <c r="C56" i="50"/>
  <c r="G56" i="50" s="1"/>
  <c r="E57" i="50" l="1"/>
  <c r="A57" i="50"/>
  <c r="C57" i="50"/>
  <c r="G57" i="50" s="1"/>
  <c r="E58" i="50" l="1"/>
  <c r="A58" i="50"/>
  <c r="C58" i="50"/>
  <c r="G58" i="50" s="1"/>
  <c r="E59" i="50" l="1"/>
  <c r="A59" i="50"/>
  <c r="C59" i="50"/>
  <c r="G59" i="50" s="1"/>
  <c r="E60" i="50" l="1"/>
  <c r="A60" i="50"/>
  <c r="C60" i="50"/>
  <c r="G60" i="50" s="1"/>
  <c r="E61" i="50" l="1"/>
  <c r="A61" i="50"/>
  <c r="C61" i="50"/>
  <c r="G61" i="50" s="1"/>
  <c r="E62" i="50" l="1"/>
  <c r="A62" i="50"/>
  <c r="C62" i="50"/>
  <c r="G62" i="50" s="1"/>
  <c r="E63" i="50" l="1"/>
  <c r="A63" i="50"/>
  <c r="C63" i="50"/>
  <c r="G63" i="50" s="1"/>
  <c r="E64" i="50" l="1"/>
  <c r="A64" i="50"/>
  <c r="C64" i="50"/>
  <c r="G64" i="50" s="1"/>
  <c r="E65" i="50" l="1"/>
  <c r="A65" i="50"/>
  <c r="C65" i="50"/>
  <c r="G65" i="50" s="1"/>
  <c r="E66" i="50" l="1"/>
  <c r="A66" i="50"/>
  <c r="C66" i="50"/>
  <c r="G66" i="50" s="1"/>
  <c r="E67" i="50" l="1"/>
  <c r="A67" i="50"/>
  <c r="C67" i="50"/>
  <c r="G67" i="50" s="1"/>
  <c r="E68" i="50" l="1"/>
  <c r="A68" i="50"/>
  <c r="C68" i="50"/>
  <c r="G68" i="50" s="1"/>
  <c r="E69" i="50" l="1"/>
  <c r="A69" i="50"/>
  <c r="C69" i="50"/>
  <c r="G69" i="50" s="1"/>
  <c r="E70" i="50" l="1"/>
  <c r="A70" i="50"/>
  <c r="C70" i="50"/>
  <c r="G70" i="50" s="1"/>
  <c r="E71" i="50" l="1"/>
  <c r="A71" i="50"/>
  <c r="C71" i="50"/>
  <c r="G71" i="50" s="1"/>
  <c r="E72" i="50" l="1"/>
  <c r="A72" i="50"/>
  <c r="C72" i="50"/>
  <c r="G72" i="50" s="1"/>
  <c r="E73" i="50" l="1"/>
  <c r="A73" i="50"/>
  <c r="C73" i="50"/>
  <c r="G73" i="50" s="1"/>
  <c r="E74" i="50" l="1"/>
  <c r="A74" i="50"/>
  <c r="C74" i="50"/>
  <c r="G74" i="50" s="1"/>
  <c r="E75" i="50" l="1"/>
  <c r="A75" i="50"/>
  <c r="C75" i="50"/>
  <c r="G75" i="50" s="1"/>
  <c r="A76" i="50" l="1"/>
  <c r="C76" i="50"/>
  <c r="E76" i="50"/>
  <c r="G76" i="50"/>
  <c r="A77" i="50" l="1"/>
  <c r="C77" i="50"/>
  <c r="G77" i="50" s="1"/>
  <c r="E77" i="50"/>
  <c r="A78" i="50" l="1"/>
  <c r="C78" i="50"/>
  <c r="E78" i="50"/>
  <c r="G78" i="50"/>
  <c r="E79" i="50" l="1"/>
  <c r="A79" i="50"/>
  <c r="C79" i="50"/>
  <c r="G79" i="50" s="1"/>
  <c r="E80" i="50" l="1"/>
  <c r="A80" i="50"/>
  <c r="C80" i="50"/>
  <c r="G80" i="50" s="1"/>
  <c r="A81" i="50" l="1"/>
  <c r="C81" i="50"/>
  <c r="G81" i="50" s="1"/>
  <c r="E81" i="50"/>
  <c r="A82" i="50" l="1"/>
  <c r="C82" i="50"/>
  <c r="E82" i="50"/>
  <c r="G82" i="50"/>
  <c r="A83" i="50" l="1"/>
  <c r="C83" i="50"/>
  <c r="E83" i="50"/>
  <c r="G83" i="50"/>
  <c r="A84" i="50" l="1"/>
  <c r="C84" i="50"/>
  <c r="G84" i="50" s="1"/>
  <c r="E84" i="50"/>
  <c r="E85" i="50" l="1"/>
  <c r="A85" i="50"/>
  <c r="C85" i="50"/>
  <c r="G85" i="50" s="1"/>
  <c r="E86" i="50" l="1"/>
  <c r="A86" i="50"/>
  <c r="C86" i="50"/>
  <c r="G86" i="50" s="1"/>
  <c r="A87" i="50" l="1"/>
  <c r="C87" i="50"/>
  <c r="G87" i="50" s="1"/>
  <c r="E87" i="50"/>
  <c r="E88" i="50" l="1"/>
  <c r="A88" i="50"/>
  <c r="C88" i="50"/>
  <c r="G88" i="50" s="1"/>
  <c r="A89" i="50" l="1"/>
  <c r="C89" i="50"/>
  <c r="G89" i="50" s="1"/>
  <c r="E89" i="50"/>
  <c r="A90" i="50" l="1"/>
  <c r="C90" i="50"/>
  <c r="G90" i="50" s="1"/>
  <c r="E90" i="50"/>
  <c r="E91" i="50" l="1"/>
  <c r="A91" i="50"/>
  <c r="C91" i="50"/>
  <c r="G91" i="50" s="1"/>
  <c r="A92" i="50" l="1"/>
  <c r="C92" i="50"/>
  <c r="E92" i="50"/>
  <c r="G92" i="50"/>
  <c r="A93" i="50" l="1"/>
  <c r="C93" i="50"/>
  <c r="G93" i="50" s="1"/>
  <c r="E93" i="50"/>
  <c r="E94" i="50" l="1"/>
  <c r="A94" i="50"/>
  <c r="C94" i="50"/>
  <c r="G94" i="50" s="1"/>
  <c r="A95" i="50" l="1"/>
  <c r="C95" i="50"/>
  <c r="G95" i="50" s="1"/>
  <c r="E95" i="50"/>
  <c r="E96" i="50" l="1"/>
  <c r="A96" i="50"/>
  <c r="C96" i="50"/>
  <c r="G96" i="50" s="1"/>
  <c r="A97" i="50" l="1"/>
  <c r="C97" i="50"/>
  <c r="G97" i="50" s="1"/>
  <c r="E97" i="50"/>
  <c r="A98" i="50" l="1"/>
  <c r="C98" i="50"/>
  <c r="G98" i="50" s="1"/>
  <c r="E98" i="50"/>
  <c r="A99" i="50" l="1"/>
  <c r="C99" i="50"/>
  <c r="G99" i="50" s="1"/>
  <c r="E99" i="50"/>
  <c r="A100" i="50" l="1"/>
  <c r="C100" i="50"/>
  <c r="E100" i="50"/>
  <c r="G100" i="50"/>
  <c r="A101" i="50" l="1"/>
  <c r="C101" i="50"/>
  <c r="G101" i="50" s="1"/>
  <c r="E101" i="50"/>
  <c r="A102" i="50" l="1"/>
  <c r="C102" i="50"/>
  <c r="G102" i="50" s="1"/>
  <c r="E102" i="50"/>
  <c r="A103" i="50" l="1"/>
  <c r="C103" i="50"/>
  <c r="E103" i="50"/>
  <c r="G103" i="50"/>
  <c r="E104" i="50" l="1"/>
  <c r="A104" i="50"/>
  <c r="C104" i="50"/>
  <c r="G104" i="50" s="1"/>
  <c r="A105" i="50" l="1"/>
  <c r="C105" i="50"/>
  <c r="G105" i="50" s="1"/>
  <c r="E105" i="50"/>
  <c r="E106" i="50" l="1"/>
  <c r="A106" i="50"/>
  <c r="C106" i="50"/>
  <c r="G106" i="50" s="1"/>
  <c r="A107" i="50" l="1"/>
  <c r="C107" i="50"/>
  <c r="G107" i="50" s="1"/>
  <c r="E107" i="50"/>
  <c r="E108" i="50" l="1"/>
  <c r="A108" i="50"/>
  <c r="C108" i="50"/>
  <c r="G108" i="50" s="1"/>
  <c r="A109" i="50" l="1"/>
  <c r="C109" i="50"/>
  <c r="E109" i="50"/>
  <c r="G109" i="50"/>
  <c r="E110" i="50" l="1"/>
  <c r="A110" i="50"/>
  <c r="C110" i="50"/>
  <c r="G110" i="50" s="1"/>
  <c r="A111" i="50" l="1"/>
  <c r="C111" i="50"/>
  <c r="E111" i="50"/>
  <c r="G111" i="50"/>
  <c r="E112" i="50" l="1"/>
  <c r="A112" i="50"/>
  <c r="C112" i="50"/>
  <c r="G112" i="50" s="1"/>
  <c r="E113" i="50" l="1"/>
  <c r="A113" i="50"/>
  <c r="C113" i="50"/>
  <c r="G113" i="50" s="1"/>
  <c r="A114" i="50" l="1"/>
  <c r="C114" i="50"/>
  <c r="G114" i="50" s="1"/>
  <c r="E114" i="50"/>
  <c r="E115" i="50" l="1"/>
  <c r="A115" i="50"/>
  <c r="C115" i="50"/>
  <c r="G115" i="50" s="1"/>
  <c r="A116" i="50" l="1"/>
  <c r="C116" i="50"/>
  <c r="G116" i="50" s="1"/>
  <c r="E116" i="50"/>
  <c r="A117" i="50" l="1"/>
  <c r="C117" i="50"/>
  <c r="E117" i="50"/>
  <c r="G117" i="50"/>
  <c r="E118" i="50" l="1"/>
  <c r="A118" i="50"/>
  <c r="C118" i="50"/>
  <c r="G118" i="50" s="1"/>
  <c r="A119" i="50" l="1"/>
  <c r="C119" i="50"/>
  <c r="G119" i="50" s="1"/>
  <c r="E119" i="50"/>
  <c r="E120" i="50" l="1"/>
  <c r="A120" i="50"/>
  <c r="C120" i="50"/>
  <c r="G120" i="50" s="1"/>
  <c r="A121" i="50" l="1"/>
  <c r="C121" i="50"/>
  <c r="G121" i="50" s="1"/>
  <c r="E121" i="50"/>
  <c r="E122" i="50" l="1"/>
  <c r="A122" i="50"/>
  <c r="C122" i="50"/>
  <c r="G122" i="50" s="1"/>
  <c r="A123" i="50" l="1"/>
  <c r="C123" i="50"/>
  <c r="E123" i="50"/>
  <c r="G123" i="50"/>
  <c r="E124" i="50" l="1"/>
  <c r="A124" i="50"/>
  <c r="C124" i="50"/>
  <c r="G124" i="50" s="1"/>
  <c r="A125" i="50" l="1"/>
  <c r="C125" i="50"/>
  <c r="G125" i="50" s="1"/>
  <c r="E125" i="50"/>
  <c r="A126" i="50" l="1"/>
  <c r="C126" i="50"/>
  <c r="G126" i="50" s="1"/>
  <c r="E126" i="50"/>
  <c r="A127" i="50" l="1"/>
  <c r="C127" i="50"/>
  <c r="G127" i="50" s="1"/>
  <c r="E127" i="50"/>
  <c r="E128" i="50" l="1"/>
  <c r="A128" i="50"/>
  <c r="C128" i="50"/>
  <c r="G128" i="50" s="1"/>
  <c r="A129" i="50" l="1"/>
  <c r="C129" i="50"/>
  <c r="G129" i="50" s="1"/>
  <c r="E129" i="50"/>
  <c r="E130" i="50" l="1"/>
  <c r="A130" i="50"/>
  <c r="C130" i="50"/>
  <c r="G130" i="50" s="1"/>
  <c r="A131" i="50" l="1"/>
  <c r="C131" i="50"/>
  <c r="G131" i="50" s="1"/>
  <c r="E131" i="50"/>
  <c r="E132" i="50" l="1"/>
  <c r="A132" i="50"/>
  <c r="C132" i="50"/>
  <c r="G132" i="50" s="1"/>
  <c r="E133" i="50" l="1"/>
  <c r="A133" i="50"/>
  <c r="C133" i="50"/>
  <c r="G133" i="50" s="1"/>
  <c r="A134" i="50" l="1"/>
  <c r="C134" i="50"/>
  <c r="G134" i="50" s="1"/>
  <c r="E134" i="50"/>
  <c r="A135" i="50" l="1"/>
  <c r="C135" i="50"/>
  <c r="E135" i="50"/>
  <c r="G135" i="50"/>
  <c r="E136" i="50" l="1"/>
  <c r="A136" i="50"/>
  <c r="C136" i="50"/>
  <c r="G136" i="50" s="1"/>
  <c r="A137" i="50" l="1"/>
  <c r="C137" i="50"/>
  <c r="E137" i="50"/>
  <c r="G137" i="50"/>
  <c r="A138" i="50" l="1"/>
  <c r="C138" i="50"/>
  <c r="G138" i="50" s="1"/>
  <c r="E138" i="50"/>
  <c r="E139" i="50" l="1"/>
  <c r="A139" i="50"/>
  <c r="C139" i="50"/>
  <c r="G139" i="50" s="1"/>
  <c r="A140" i="50" l="1"/>
  <c r="C140" i="50"/>
  <c r="G140" i="50" s="1"/>
  <c r="E140" i="50"/>
  <c r="E141" i="50" l="1"/>
  <c r="A141" i="50"/>
  <c r="C141" i="50"/>
  <c r="G141" i="50" s="1"/>
  <c r="A142" i="50" l="1"/>
  <c r="C142" i="50"/>
  <c r="G142" i="50" s="1"/>
  <c r="E142" i="50"/>
  <c r="E143" i="50" l="1"/>
  <c r="A143" i="50"/>
  <c r="C143" i="50"/>
  <c r="G143" i="50" s="1"/>
  <c r="A144" i="50" l="1"/>
  <c r="C144" i="50"/>
  <c r="G144" i="50" s="1"/>
  <c r="E144" i="50"/>
  <c r="E145" i="50" l="1"/>
  <c r="A145" i="50"/>
  <c r="C145" i="50"/>
  <c r="G145" i="50" s="1"/>
  <c r="A146" i="50" l="1"/>
  <c r="C146" i="50"/>
  <c r="G146" i="50" s="1"/>
  <c r="E146" i="50"/>
  <c r="E147" i="50" l="1"/>
  <c r="A147" i="50"/>
  <c r="C147" i="50"/>
  <c r="G147" i="50" s="1"/>
  <c r="A148" i="50" l="1"/>
  <c r="C148" i="50"/>
  <c r="G148" i="50" s="1"/>
  <c r="E148" i="50"/>
  <c r="A149" i="50" l="1"/>
  <c r="C149" i="50"/>
  <c r="G149" i="50" s="1"/>
  <c r="E149" i="50"/>
  <c r="E150" i="50" l="1"/>
  <c r="A150" i="50"/>
  <c r="C150" i="50"/>
  <c r="G150" i="50" s="1"/>
  <c r="A151" i="50" l="1"/>
  <c r="C151" i="50"/>
  <c r="G151" i="50" s="1"/>
  <c r="E151" i="50"/>
  <c r="A152" i="50" l="1"/>
  <c r="C152" i="50"/>
  <c r="G152" i="50" s="1"/>
  <c r="E152" i="50"/>
  <c r="E153" i="50" l="1"/>
  <c r="A153" i="50"/>
  <c r="C153" i="50"/>
  <c r="G153" i="50" s="1"/>
  <c r="A154" i="50" l="1"/>
  <c r="C154" i="50"/>
  <c r="G154" i="50" s="1"/>
  <c r="E154" i="50"/>
  <c r="A155" i="50" l="1"/>
  <c r="C155" i="50"/>
  <c r="E155" i="50"/>
  <c r="G155" i="50"/>
  <c r="A156" i="50" l="1"/>
  <c r="C156" i="50"/>
  <c r="G156" i="50" s="1"/>
  <c r="E156" i="50"/>
  <c r="A157" i="50" l="1"/>
  <c r="C157" i="50"/>
  <c r="G157" i="50" s="1"/>
  <c r="E157" i="50"/>
  <c r="E158" i="50" l="1"/>
  <c r="A158" i="50"/>
  <c r="C158" i="50"/>
  <c r="G158" i="50" s="1"/>
  <c r="A159" i="50" l="1"/>
  <c r="C159" i="50"/>
  <c r="E159" i="50"/>
  <c r="G159" i="50"/>
  <c r="E160" i="50" l="1"/>
  <c r="A160" i="50"/>
  <c r="C160" i="50"/>
  <c r="G160" i="50" s="1"/>
  <c r="A161" i="50" l="1"/>
  <c r="C161" i="50"/>
  <c r="G161" i="50" s="1"/>
  <c r="E161" i="50"/>
  <c r="A162" i="50" l="1"/>
  <c r="C162" i="50"/>
  <c r="G162" i="50" s="1"/>
  <c r="E162" i="50"/>
  <c r="A163" i="50" l="1"/>
  <c r="C163" i="50"/>
  <c r="G163" i="50" s="1"/>
  <c r="E163" i="50"/>
  <c r="A164" i="50" l="1"/>
  <c r="C164" i="50"/>
  <c r="E164" i="50"/>
  <c r="G164" i="50"/>
  <c r="E165" i="50" l="1"/>
  <c r="A165" i="50"/>
  <c r="C165" i="50"/>
  <c r="G165" i="50" s="1"/>
  <c r="A166" i="50" l="1"/>
  <c r="C166" i="50"/>
  <c r="E166" i="50"/>
  <c r="G166" i="50"/>
  <c r="E167" i="50" l="1"/>
  <c r="A167" i="50"/>
  <c r="C167" i="50"/>
  <c r="G167" i="50" s="1"/>
  <c r="A168" i="50" l="1"/>
  <c r="C168" i="50"/>
  <c r="G168" i="50" s="1"/>
  <c r="E168" i="50"/>
  <c r="E169" i="50" l="1"/>
  <c r="A169" i="50"/>
  <c r="C169" i="50"/>
  <c r="G169" i="50" s="1"/>
  <c r="A170" i="50" l="1"/>
  <c r="C170" i="50"/>
  <c r="G170" i="50" s="1"/>
  <c r="E170" i="50"/>
  <c r="E171" i="50" l="1"/>
  <c r="A171" i="50"/>
  <c r="C171" i="50"/>
  <c r="G171" i="50" s="1"/>
  <c r="A172" i="50" l="1"/>
  <c r="C172" i="50"/>
  <c r="E172" i="50"/>
  <c r="G172" i="50"/>
  <c r="E173" i="50" l="1"/>
  <c r="A173" i="50"/>
  <c r="C173" i="50"/>
  <c r="G173" i="50" s="1"/>
  <c r="A174" i="50" l="1"/>
  <c r="C174" i="50"/>
  <c r="G174" i="50" s="1"/>
  <c r="E174" i="50"/>
  <c r="E175" i="50" l="1"/>
  <c r="A175" i="50"/>
  <c r="C175" i="50"/>
  <c r="G175" i="50" s="1"/>
  <c r="E176" i="50" l="1"/>
  <c r="A176" i="50"/>
  <c r="C176" i="50"/>
  <c r="G176" i="50" s="1"/>
  <c r="A177" i="50" l="1"/>
  <c r="C177" i="50"/>
  <c r="E177" i="50"/>
  <c r="G177" i="50"/>
  <c r="A178" i="50" l="1"/>
  <c r="C178" i="50"/>
  <c r="G178" i="50" s="1"/>
  <c r="E178" i="50"/>
  <c r="A179" i="50" l="1"/>
  <c r="C179" i="50"/>
  <c r="G179" i="50" s="1"/>
  <c r="E179" i="50"/>
  <c r="A180" i="50" l="1"/>
  <c r="C180" i="50"/>
  <c r="G180" i="50" s="1"/>
  <c r="E180" i="50"/>
  <c r="A181" i="50" l="1"/>
  <c r="C181" i="50"/>
  <c r="G181" i="50" s="1"/>
  <c r="E181" i="50"/>
  <c r="A182" i="50" l="1"/>
  <c r="C182" i="50"/>
  <c r="E182" i="50"/>
  <c r="G182" i="50"/>
  <c r="A183" i="50" l="1"/>
  <c r="C183" i="50"/>
  <c r="G183" i="50" s="1"/>
  <c r="E183" i="50"/>
  <c r="A184" i="50" l="1"/>
  <c r="C184" i="50"/>
  <c r="E184" i="50"/>
  <c r="G184" i="50"/>
  <c r="E185" i="50" l="1"/>
  <c r="A185" i="50"/>
  <c r="C185" i="50"/>
  <c r="G185" i="50" s="1"/>
  <c r="A186" i="50" l="1"/>
  <c r="C186" i="50"/>
  <c r="E186" i="50"/>
  <c r="G186" i="50"/>
  <c r="A187" i="50" l="1"/>
  <c r="C187" i="50"/>
  <c r="G187" i="50" s="1"/>
  <c r="E187" i="50"/>
  <c r="E188" i="50" l="1"/>
  <c r="A188" i="50"/>
  <c r="C188" i="50"/>
  <c r="G188" i="50" s="1"/>
  <c r="A189" i="50" l="1"/>
  <c r="C189" i="50"/>
  <c r="G189" i="50" s="1"/>
  <c r="E189" i="50"/>
  <c r="E190" i="50" l="1"/>
  <c r="A190" i="50"/>
  <c r="C190" i="50"/>
  <c r="G190" i="50" s="1"/>
  <c r="A191" i="50" l="1"/>
  <c r="C191" i="50"/>
  <c r="G191" i="50" s="1"/>
  <c r="E191" i="50"/>
  <c r="A192" i="50" l="1"/>
  <c r="C192" i="50"/>
  <c r="G192" i="50" s="1"/>
  <c r="E192" i="50"/>
  <c r="A193" i="50" l="1"/>
  <c r="C193" i="50"/>
  <c r="E193" i="50"/>
  <c r="G193" i="50"/>
  <c r="E194" i="50" l="1"/>
  <c r="A194" i="50"/>
  <c r="C194" i="50"/>
  <c r="G194" i="50" s="1"/>
  <c r="A195" i="50" l="1"/>
  <c r="C195" i="50"/>
  <c r="G195" i="50" s="1"/>
  <c r="E195" i="50"/>
  <c r="E196" i="50" l="1"/>
  <c r="A196" i="50"/>
  <c r="C196" i="50"/>
  <c r="G196" i="50" s="1"/>
  <c r="A197" i="50" l="1"/>
  <c r="C197" i="50"/>
  <c r="G197" i="50" s="1"/>
  <c r="E197" i="50"/>
  <c r="A198" i="50" l="1"/>
  <c r="C198" i="50"/>
  <c r="G198" i="50" s="1"/>
  <c r="E198" i="50"/>
  <c r="E199" i="50" l="1"/>
  <c r="A199" i="50"/>
  <c r="C199" i="50"/>
  <c r="G199" i="50" s="1"/>
  <c r="A200" i="50" l="1"/>
  <c r="C200" i="50"/>
  <c r="G200" i="50" s="1"/>
  <c r="E200" i="50"/>
  <c r="A201" i="50" l="1"/>
  <c r="C201" i="50"/>
  <c r="E201" i="50"/>
  <c r="G201" i="50"/>
  <c r="E202" i="50" l="1"/>
  <c r="A202" i="50"/>
  <c r="C202" i="50"/>
  <c r="G202" i="50" s="1"/>
  <c r="A203" i="50" l="1"/>
  <c r="C203" i="50"/>
  <c r="E203" i="50"/>
  <c r="G203" i="50"/>
  <c r="A204" i="50" l="1"/>
  <c r="C204" i="50"/>
  <c r="G204" i="50" s="1"/>
  <c r="E204" i="50"/>
  <c r="A205" i="50" l="1"/>
  <c r="C205" i="50"/>
  <c r="E205" i="50"/>
  <c r="G205" i="50"/>
  <c r="A206" i="50" l="1"/>
  <c r="C206" i="50"/>
  <c r="G206" i="50" s="1"/>
  <c r="E206" i="50"/>
  <c r="E207" i="50" l="1"/>
  <c r="A207" i="50"/>
  <c r="C207" i="50"/>
  <c r="G207" i="50" s="1"/>
  <c r="A208" i="50" l="1"/>
  <c r="C208" i="50"/>
  <c r="G208" i="50" s="1"/>
  <c r="E208" i="50"/>
  <c r="A209" i="50" l="1"/>
  <c r="C209" i="50"/>
  <c r="E209" i="50"/>
  <c r="G209" i="50"/>
  <c r="A210" i="50" l="1"/>
  <c r="C210" i="50"/>
  <c r="G210" i="50" s="1"/>
  <c r="E210" i="50"/>
  <c r="A211" i="50" l="1"/>
  <c r="C211" i="50"/>
  <c r="E211" i="50"/>
  <c r="G211" i="50"/>
  <c r="E212" i="50" l="1"/>
  <c r="A212" i="50"/>
  <c r="C212" i="50"/>
  <c r="G212" i="50" s="1"/>
  <c r="A213" i="50" l="1"/>
  <c r="C213" i="50"/>
  <c r="E213" i="50"/>
  <c r="G213" i="50"/>
  <c r="E214" i="50" l="1"/>
  <c r="A214" i="50"/>
  <c r="C214" i="50"/>
  <c r="G214" i="50" s="1"/>
  <c r="A215" i="50" l="1"/>
  <c r="C215" i="50"/>
  <c r="G215" i="50" s="1"/>
  <c r="E215" i="50"/>
  <c r="E216" i="50" l="1"/>
  <c r="A216" i="50"/>
  <c r="C216" i="50"/>
  <c r="G216" i="50" s="1"/>
  <c r="A217" i="50" l="1"/>
  <c r="C217" i="50"/>
  <c r="G217" i="50" s="1"/>
  <c r="E217" i="50"/>
  <c r="E218" i="50" l="1"/>
  <c r="A218" i="50"/>
  <c r="C218" i="50"/>
  <c r="G218" i="50" s="1"/>
  <c r="A219" i="50" l="1"/>
  <c r="C219" i="50"/>
  <c r="G219" i="50" s="1"/>
  <c r="E219" i="50"/>
  <c r="E220" i="50" l="1"/>
  <c r="A220" i="50"/>
  <c r="C220" i="50"/>
  <c r="G220" i="50" s="1"/>
  <c r="A221" i="50" l="1"/>
  <c r="C221" i="50"/>
  <c r="G221" i="50" s="1"/>
  <c r="E221" i="50"/>
  <c r="E222" i="50" l="1"/>
  <c r="A222" i="50"/>
  <c r="C222" i="50"/>
  <c r="G222" i="50" s="1"/>
  <c r="E223" i="50" l="1"/>
  <c r="A223" i="50"/>
  <c r="C223" i="50"/>
  <c r="G223" i="50" s="1"/>
  <c r="A224" i="50" l="1"/>
  <c r="C224" i="50"/>
  <c r="G224" i="50" s="1"/>
  <c r="E224" i="50"/>
  <c r="A225" i="50" l="1"/>
  <c r="C225" i="50"/>
  <c r="G225" i="50" s="1"/>
  <c r="E225" i="50"/>
  <c r="A226" i="50" l="1"/>
  <c r="C226" i="50"/>
  <c r="G226" i="50" s="1"/>
  <c r="E226" i="50"/>
  <c r="E227" i="50" l="1"/>
  <c r="A227" i="50"/>
  <c r="C227" i="50"/>
  <c r="G227" i="50" s="1"/>
  <c r="A228" i="50" l="1"/>
  <c r="C228" i="50"/>
  <c r="G228" i="50" s="1"/>
  <c r="E228" i="50"/>
  <c r="A229" i="50" l="1"/>
  <c r="C229" i="50"/>
  <c r="G229" i="50" s="1"/>
  <c r="E229" i="50"/>
  <c r="A230" i="50" l="1"/>
  <c r="C230" i="50"/>
  <c r="G230" i="50" s="1"/>
  <c r="E230" i="50"/>
  <c r="E231" i="50" l="1"/>
  <c r="A231" i="50"/>
  <c r="C231" i="50"/>
  <c r="G231" i="50" s="1"/>
  <c r="A232" i="50" l="1"/>
  <c r="C232" i="50"/>
  <c r="G232" i="50" s="1"/>
  <c r="E232" i="50"/>
  <c r="E233" i="50" l="1"/>
  <c r="A233" i="50"/>
  <c r="C233" i="50"/>
  <c r="G233" i="50" s="1"/>
  <c r="A234" i="50" l="1"/>
  <c r="C234" i="50"/>
  <c r="G234" i="50" s="1"/>
  <c r="E234" i="50"/>
  <c r="E235" i="50" l="1"/>
  <c r="A235" i="50"/>
  <c r="C235" i="50"/>
  <c r="G235" i="50" s="1"/>
  <c r="A236" i="50" l="1"/>
  <c r="C236" i="50"/>
  <c r="G236" i="50" s="1"/>
  <c r="E236" i="50"/>
  <c r="A237" i="50" l="1"/>
  <c r="C237" i="50"/>
  <c r="G237" i="50" s="1"/>
  <c r="E237" i="50"/>
  <c r="A238" i="50" l="1"/>
  <c r="C238" i="50"/>
  <c r="G238" i="50" s="1"/>
  <c r="E238" i="50"/>
  <c r="E239" i="50" l="1"/>
  <c r="A239" i="50"/>
  <c r="C239" i="50"/>
  <c r="G239" i="50" s="1"/>
  <c r="A240" i="50" l="1"/>
  <c r="C240" i="50"/>
  <c r="G240" i="50" s="1"/>
  <c r="E240" i="50"/>
  <c r="E241" i="50" l="1"/>
  <c r="A241" i="50"/>
  <c r="C241" i="50"/>
  <c r="G241" i="50" s="1"/>
  <c r="A242" i="50" l="1"/>
  <c r="C242" i="50"/>
  <c r="G242" i="50" s="1"/>
  <c r="E242" i="50"/>
  <c r="E243" i="50" l="1"/>
  <c r="A243" i="50"/>
  <c r="C243" i="50"/>
  <c r="G243" i="50" s="1"/>
  <c r="A244" i="50" l="1"/>
  <c r="C244" i="50"/>
  <c r="G244" i="50" s="1"/>
  <c r="E244" i="50"/>
  <c r="A245" i="50" l="1"/>
  <c r="C245" i="50"/>
  <c r="G245" i="50" s="1"/>
  <c r="E245" i="50"/>
  <c r="E246" i="50" l="1"/>
  <c r="A246" i="50"/>
  <c r="C246" i="50"/>
  <c r="G246" i="50" s="1"/>
  <c r="A247" i="50" l="1"/>
  <c r="C247" i="50"/>
  <c r="G247" i="50" s="1"/>
  <c r="E247" i="50"/>
  <c r="E248" i="50" l="1"/>
  <c r="A248" i="50"/>
  <c r="C248" i="50"/>
  <c r="G248" i="50" s="1"/>
  <c r="A249" i="50" l="1"/>
  <c r="C249" i="50"/>
  <c r="G249" i="50" s="1"/>
  <c r="E249" i="50"/>
  <c r="A250" i="50" l="1"/>
  <c r="C250" i="50"/>
  <c r="E250" i="50"/>
  <c r="G250" i="50"/>
  <c r="A251" i="50" l="1"/>
  <c r="C251" i="50"/>
  <c r="G251" i="50" s="1"/>
  <c r="E251" i="50"/>
  <c r="E252" i="50" l="1"/>
  <c r="A252" i="50"/>
  <c r="C252" i="50"/>
  <c r="G252" i="50" s="1"/>
  <c r="E253" i="50" l="1"/>
  <c r="A253" i="50"/>
  <c r="C253" i="50"/>
  <c r="G253" i="50" s="1"/>
  <c r="A254" i="50" l="1"/>
  <c r="C254" i="50"/>
  <c r="G254" i="50" s="1"/>
  <c r="E254" i="50"/>
  <c r="A255" i="50" l="1"/>
  <c r="C255" i="50"/>
  <c r="E255" i="50"/>
  <c r="G255" i="50"/>
  <c r="A256" i="50" l="1"/>
  <c r="C256" i="50"/>
  <c r="G256" i="50" s="1"/>
  <c r="E256" i="50"/>
  <c r="E257" i="50" l="1"/>
  <c r="A257" i="50"/>
  <c r="C257" i="50"/>
  <c r="G257" i="50" s="1"/>
  <c r="A258" i="50" l="1"/>
  <c r="C258" i="50"/>
  <c r="G258" i="50" s="1"/>
  <c r="E258" i="50"/>
  <c r="E259" i="50" l="1"/>
  <c r="A259" i="50"/>
  <c r="C259" i="50"/>
  <c r="G259" i="50" s="1"/>
  <c r="E260" i="50" l="1"/>
  <c r="A260" i="50"/>
  <c r="C260" i="50"/>
  <c r="G260" i="50" s="1"/>
  <c r="E261" i="50" l="1"/>
  <c r="A261" i="50"/>
  <c r="C261" i="50"/>
  <c r="G261" i="50" s="1"/>
  <c r="A262" i="50" l="1"/>
  <c r="E262" i="50"/>
  <c r="C262" i="50"/>
  <c r="G262" i="50" s="1"/>
  <c r="E263" i="50" l="1"/>
  <c r="C263" i="50"/>
  <c r="G263" i="50" s="1"/>
  <c r="A263" i="50"/>
  <c r="A264" i="50" l="1"/>
  <c r="C264" i="50"/>
  <c r="G264" i="50" s="1"/>
  <c r="E264" i="50"/>
  <c r="E265" i="50" l="1"/>
  <c r="A265" i="50"/>
  <c r="C265" i="50"/>
  <c r="G265" i="50" s="1"/>
  <c r="E266" i="50" l="1"/>
  <c r="A266" i="50"/>
  <c r="C266" i="50"/>
  <c r="G266" i="50" s="1"/>
  <c r="A267" i="50" l="1"/>
  <c r="C267" i="50"/>
  <c r="E267" i="50"/>
  <c r="G267" i="50"/>
  <c r="E268" i="50" l="1"/>
  <c r="A268" i="50"/>
  <c r="C268" i="50"/>
  <c r="G268" i="50" s="1"/>
  <c r="A269" i="50" l="1"/>
  <c r="C269" i="50"/>
  <c r="E269" i="50"/>
  <c r="G269" i="50"/>
  <c r="E270" i="50" l="1"/>
  <c r="A270" i="50"/>
  <c r="C270" i="50"/>
  <c r="G270" i="50" s="1"/>
  <c r="A271" i="50" l="1"/>
  <c r="E271" i="50"/>
  <c r="C271" i="50"/>
  <c r="G271" i="50" s="1"/>
  <c r="E272" i="50" l="1"/>
  <c r="A272" i="50"/>
  <c r="C272" i="50"/>
  <c r="G272" i="50" s="1"/>
  <c r="A273" i="50" l="1"/>
  <c r="C273" i="50"/>
  <c r="G273" i="50" s="1"/>
  <c r="E273" i="50"/>
  <c r="E274" i="50" l="1"/>
  <c r="A274" i="50"/>
  <c r="C274" i="50"/>
  <c r="G274" i="50" s="1"/>
  <c r="E275" i="50" l="1"/>
  <c r="A275" i="50"/>
  <c r="C275" i="50"/>
  <c r="G275" i="50" s="1"/>
  <c r="A276" i="50" l="1"/>
  <c r="C276" i="50"/>
  <c r="E276" i="50"/>
  <c r="G276" i="50"/>
  <c r="E277" i="50" l="1"/>
  <c r="C277" i="50"/>
  <c r="G277" i="50" s="1"/>
  <c r="A277" i="50"/>
  <c r="A278" i="50" l="1"/>
  <c r="C278" i="50"/>
  <c r="G278" i="50" s="1"/>
  <c r="E278" i="50"/>
  <c r="E279" i="50" l="1"/>
  <c r="A279" i="50"/>
  <c r="C279" i="50"/>
  <c r="G279" i="50" s="1"/>
  <c r="A280" i="50" l="1"/>
  <c r="C280" i="50"/>
  <c r="E280" i="50"/>
  <c r="G280" i="50"/>
  <c r="E281" i="50" l="1"/>
  <c r="A281" i="50"/>
  <c r="C281" i="50"/>
  <c r="G281" i="50" s="1"/>
  <c r="E282" i="50" l="1"/>
  <c r="A282" i="50"/>
  <c r="C282" i="50"/>
  <c r="G282" i="50" s="1"/>
  <c r="A283" i="50" l="1"/>
  <c r="C283" i="50"/>
  <c r="G283" i="50" s="1"/>
  <c r="E283" i="50"/>
  <c r="E284" i="50" l="1"/>
  <c r="A284" i="50"/>
  <c r="C284" i="50"/>
  <c r="G284" i="50" s="1"/>
  <c r="A285" i="50" l="1"/>
  <c r="C285" i="50"/>
  <c r="G285" i="50" s="1"/>
  <c r="E285" i="50"/>
  <c r="E286" i="50" l="1"/>
  <c r="C286" i="50"/>
  <c r="G286" i="50" s="1"/>
  <c r="A286" i="50"/>
  <c r="E287" i="50" l="1"/>
  <c r="A287" i="50"/>
  <c r="C287" i="50"/>
  <c r="G287" i="50" s="1"/>
  <c r="E288" i="50" l="1"/>
  <c r="A288" i="50"/>
  <c r="C288" i="50"/>
  <c r="G288" i="50" s="1"/>
  <c r="A289" i="50" l="1"/>
  <c r="C289" i="50"/>
  <c r="E289" i="50"/>
  <c r="G289" i="50"/>
  <c r="E290" i="50" l="1"/>
  <c r="A290" i="50"/>
  <c r="C290" i="50"/>
  <c r="G290" i="50" s="1"/>
  <c r="A291" i="50" l="1"/>
  <c r="C291" i="50"/>
  <c r="E291" i="50"/>
  <c r="G291" i="50"/>
  <c r="A292" i="50" l="1"/>
  <c r="C292" i="50"/>
  <c r="G292" i="50" s="1"/>
  <c r="E292" i="50"/>
  <c r="A293" i="50" l="1"/>
  <c r="C293" i="50"/>
  <c r="E293" i="50"/>
  <c r="G293" i="50"/>
  <c r="E294" i="50" l="1"/>
  <c r="A294" i="50"/>
  <c r="C294" i="50"/>
  <c r="G294" i="50" s="1"/>
  <c r="A295" i="50" l="1"/>
  <c r="C295" i="50"/>
  <c r="G295" i="50" s="1"/>
  <c r="E295" i="50"/>
  <c r="E296" i="50" l="1"/>
  <c r="A296" i="50"/>
  <c r="C296" i="50"/>
  <c r="G296" i="50" s="1"/>
  <c r="A297" i="50" l="1"/>
  <c r="C297" i="50"/>
  <c r="E297" i="50"/>
  <c r="G297" i="50"/>
  <c r="E298" i="50" l="1"/>
  <c r="A298" i="50"/>
  <c r="C298" i="50"/>
  <c r="G298" i="50" s="1"/>
  <c r="A299" i="50" l="1"/>
  <c r="C299" i="50"/>
  <c r="G299" i="50" s="1"/>
  <c r="E299" i="50"/>
  <c r="E300" i="50" l="1"/>
  <c r="A300" i="50"/>
  <c r="C300" i="50"/>
  <c r="G300" i="50" s="1"/>
  <c r="E301" i="50" l="1"/>
  <c r="A301" i="50"/>
  <c r="C301" i="50"/>
  <c r="G301" i="50" s="1"/>
  <c r="A302" i="50" l="1"/>
  <c r="C302" i="50"/>
  <c r="G302" i="50" s="1"/>
  <c r="E302" i="50"/>
  <c r="E303" i="50" l="1"/>
  <c r="A303" i="50"/>
  <c r="C303" i="50"/>
  <c r="G303" i="50" s="1"/>
  <c r="E304" i="50" l="1"/>
  <c r="A304" i="50"/>
  <c r="C304" i="50"/>
  <c r="G304" i="50" s="1"/>
  <c r="E305" i="50" l="1"/>
  <c r="A305" i="50"/>
  <c r="C305" i="50"/>
  <c r="G305" i="50" s="1"/>
  <c r="A306" i="50" l="1"/>
  <c r="C306" i="50"/>
  <c r="G306" i="50" s="1"/>
  <c r="E306" i="50"/>
  <c r="E307" i="50" l="1"/>
  <c r="A307" i="50"/>
  <c r="C307" i="50"/>
  <c r="G307" i="50" s="1"/>
  <c r="A308" i="50" l="1"/>
  <c r="C308" i="50"/>
  <c r="G308" i="50" s="1"/>
  <c r="E308" i="50"/>
  <c r="E309" i="50" l="1"/>
  <c r="A309" i="50"/>
  <c r="C309" i="50"/>
  <c r="G309" i="50" s="1"/>
  <c r="A310" i="50" l="1"/>
  <c r="C310" i="50"/>
  <c r="G310" i="50" s="1"/>
  <c r="E310" i="50"/>
  <c r="E311" i="50" l="1"/>
  <c r="A311" i="50"/>
  <c r="C311" i="50"/>
  <c r="G311" i="50" s="1"/>
  <c r="A312" i="50" l="1"/>
  <c r="C312" i="50"/>
  <c r="G312" i="50" s="1"/>
  <c r="E312" i="50"/>
  <c r="E313" i="50" l="1"/>
  <c r="A313" i="50"/>
  <c r="C313" i="50"/>
  <c r="G313" i="50" s="1"/>
  <c r="A314" i="50" l="1"/>
  <c r="C314" i="50"/>
  <c r="G314" i="50" s="1"/>
  <c r="E314" i="50"/>
  <c r="E315" i="50" l="1"/>
  <c r="A315" i="50"/>
  <c r="C315" i="50"/>
  <c r="G315" i="50" s="1"/>
  <c r="A316" i="50" l="1"/>
  <c r="C316" i="50"/>
  <c r="G316" i="50" s="1"/>
  <c r="E316" i="50"/>
  <c r="E317" i="50" l="1"/>
  <c r="A317" i="50"/>
  <c r="C317" i="50"/>
  <c r="G317" i="50" s="1"/>
  <c r="E318" i="50" l="1"/>
  <c r="C318" i="50"/>
  <c r="G318" i="50" s="1"/>
  <c r="A318" i="50"/>
  <c r="A319" i="50" l="1"/>
  <c r="C319" i="50"/>
  <c r="G319" i="50" s="1"/>
  <c r="E319" i="50"/>
  <c r="E320" i="50" l="1"/>
  <c r="A320" i="50"/>
  <c r="C320" i="50"/>
  <c r="G320" i="50" s="1"/>
  <c r="A321" i="50" l="1"/>
  <c r="C321" i="50"/>
  <c r="E321" i="50"/>
  <c r="G321" i="50"/>
  <c r="E322" i="50" l="1"/>
  <c r="A322" i="50"/>
  <c r="C322" i="50"/>
  <c r="G322" i="50" s="1"/>
  <c r="A323" i="50" l="1"/>
  <c r="C323" i="50"/>
  <c r="E323" i="50"/>
  <c r="G323" i="50"/>
  <c r="E324" i="50" l="1"/>
  <c r="A324" i="50"/>
  <c r="C324" i="50"/>
  <c r="G324" i="50" s="1"/>
  <c r="A325" i="50" l="1"/>
  <c r="C325" i="50"/>
  <c r="E325" i="50"/>
  <c r="G325" i="50"/>
  <c r="E326" i="50" l="1"/>
  <c r="A326" i="50"/>
  <c r="C326" i="50"/>
  <c r="G326" i="50" s="1"/>
  <c r="A327" i="50" l="1"/>
  <c r="C327" i="50"/>
  <c r="E327" i="50"/>
  <c r="G327" i="50"/>
  <c r="E328" i="50" l="1"/>
  <c r="A328" i="50"/>
  <c r="C328" i="50"/>
  <c r="G328" i="50" s="1"/>
  <c r="E329" i="50" l="1"/>
  <c r="C329" i="50"/>
  <c r="G329" i="50" s="1"/>
  <c r="A329" i="50"/>
  <c r="A330" i="50" l="1"/>
  <c r="C330" i="50"/>
  <c r="G330" i="50" s="1"/>
  <c r="E330" i="50"/>
  <c r="E331" i="50" l="1"/>
  <c r="A331" i="50"/>
  <c r="C331" i="50"/>
  <c r="G331" i="50" s="1"/>
  <c r="E332" i="50" l="1"/>
  <c r="C332" i="50"/>
  <c r="G332" i="50" s="1"/>
  <c r="A332" i="50"/>
  <c r="E333" i="50" l="1"/>
  <c r="A333" i="50"/>
  <c r="C333" i="50"/>
  <c r="G333" i="50" s="1"/>
  <c r="E334" i="50" l="1"/>
  <c r="A334" i="50"/>
  <c r="C334" i="50"/>
  <c r="G334" i="50" s="1"/>
  <c r="A335" i="50" l="1"/>
  <c r="C335" i="50"/>
  <c r="G335" i="50" s="1"/>
  <c r="E335" i="50"/>
  <c r="E336" i="50" l="1"/>
  <c r="A336" i="50"/>
  <c r="C336" i="50"/>
  <c r="G336" i="50" s="1"/>
  <c r="A337" i="50" l="1"/>
  <c r="C337" i="50"/>
  <c r="G337" i="50" s="1"/>
  <c r="E337" i="50"/>
  <c r="E338" i="50" l="1"/>
  <c r="A338" i="50"/>
  <c r="C338" i="50"/>
  <c r="G338" i="50" s="1"/>
  <c r="A339" i="50" l="1"/>
  <c r="C339" i="50"/>
  <c r="G339" i="50" s="1"/>
  <c r="E339" i="50"/>
  <c r="E340" i="50" l="1"/>
  <c r="A340" i="50"/>
  <c r="C340" i="50"/>
  <c r="G340" i="50" s="1"/>
  <c r="A341" i="50" l="1"/>
  <c r="C341" i="50"/>
  <c r="G341" i="50" s="1"/>
  <c r="E341" i="50"/>
  <c r="E342" i="50" l="1"/>
  <c r="A342" i="50"/>
  <c r="C342" i="50"/>
  <c r="G342" i="50" s="1"/>
  <c r="A343" i="50" l="1"/>
  <c r="C343" i="50"/>
  <c r="G343" i="50" s="1"/>
  <c r="E343" i="50"/>
  <c r="E344" i="50" l="1"/>
  <c r="C344" i="50"/>
  <c r="G344" i="50" s="1"/>
  <c r="A344" i="50"/>
  <c r="A345" i="50" l="1"/>
  <c r="C345" i="50"/>
  <c r="G345" i="50" s="1"/>
  <c r="E345" i="50"/>
  <c r="E346" i="50" l="1"/>
  <c r="A346" i="50"/>
  <c r="C346" i="50"/>
  <c r="G346" i="50" s="1"/>
  <c r="E347" i="50" l="1"/>
  <c r="A347" i="50"/>
  <c r="C347" i="50"/>
  <c r="G347" i="50" s="1"/>
  <c r="E348" i="50" l="1"/>
  <c r="A348" i="50"/>
  <c r="C348" i="50"/>
  <c r="G348" i="50" s="1"/>
  <c r="E349" i="50" l="1"/>
  <c r="C349" i="50"/>
  <c r="G349" i="50" s="1"/>
  <c r="A349" i="50"/>
  <c r="E350" i="50" l="1"/>
  <c r="A350" i="50"/>
  <c r="C350" i="50"/>
  <c r="G350" i="50" s="1"/>
  <c r="A351" i="50" l="1"/>
  <c r="C351" i="50"/>
  <c r="G351" i="50" s="1"/>
  <c r="E351" i="50"/>
  <c r="E352" i="50" l="1"/>
  <c r="A352" i="50"/>
  <c r="C352" i="50"/>
  <c r="G352" i="50" s="1"/>
  <c r="A353" i="50" l="1"/>
  <c r="C353" i="50"/>
  <c r="G353" i="50" s="1"/>
  <c r="E353" i="50"/>
  <c r="E354" i="50" l="1"/>
  <c r="A354" i="50"/>
  <c r="C354" i="50"/>
  <c r="G354" i="50" s="1"/>
  <c r="A355" i="50" l="1"/>
  <c r="C355" i="50"/>
  <c r="G355" i="50" s="1"/>
  <c r="E355" i="50"/>
  <c r="E356" i="50" l="1"/>
  <c r="A356" i="50"/>
  <c r="C356" i="50"/>
  <c r="G356" i="50" s="1"/>
  <c r="A357" i="50" l="1"/>
  <c r="C357" i="50"/>
  <c r="E357" i="50"/>
  <c r="G357" i="50"/>
  <c r="E358" i="50" l="1"/>
  <c r="A358" i="50"/>
  <c r="C358" i="50"/>
  <c r="G358" i="50" s="1"/>
  <c r="A359" i="50" l="1"/>
  <c r="C359" i="50"/>
  <c r="G359" i="50" s="1"/>
  <c r="E359" i="50"/>
  <c r="E360" i="50" l="1"/>
  <c r="C360" i="50"/>
  <c r="G360" i="50" s="1"/>
  <c r="A360" i="50"/>
  <c r="A361" i="50" l="1"/>
  <c r="E361" i="50"/>
  <c r="C361" i="50"/>
  <c r="G361" i="50" s="1"/>
  <c r="E362" i="50" l="1"/>
  <c r="A362" i="50"/>
  <c r="C362" i="50"/>
  <c r="G362" i="50" s="1"/>
  <c r="E363" i="50" l="1"/>
  <c r="A363" i="50"/>
  <c r="C363" i="50"/>
  <c r="G363" i="50" s="1"/>
  <c r="E364" i="50" l="1"/>
  <c r="A364" i="50"/>
  <c r="C364" i="50"/>
  <c r="G364" i="50" s="1"/>
  <c r="E365" i="50" l="1"/>
  <c r="C365" i="50"/>
  <c r="G365" i="50" s="1"/>
  <c r="A365" i="50"/>
  <c r="A366" i="50" l="1"/>
  <c r="C366" i="50"/>
  <c r="E366" i="50"/>
  <c r="G366" i="50"/>
  <c r="E367" i="50" l="1"/>
  <c r="A367" i="50"/>
  <c r="C367" i="50"/>
  <c r="G367" i="50" s="1"/>
  <c r="E368" i="50" l="1"/>
  <c r="A368" i="50"/>
  <c r="C368" i="50"/>
  <c r="G368" i="50" s="1"/>
  <c r="E369" i="50" l="1"/>
  <c r="A369" i="50"/>
  <c r="C369" i="50"/>
  <c r="G369" i="50" s="1"/>
  <c r="A370" i="50" l="1"/>
  <c r="C370" i="50"/>
  <c r="E370" i="50"/>
  <c r="G370" i="50"/>
  <c r="E371" i="50" l="1"/>
  <c r="A371" i="50"/>
  <c r="C371" i="50"/>
  <c r="G371" i="50" s="1"/>
  <c r="E372" i="50" l="1"/>
  <c r="A372" i="50"/>
  <c r="C372" i="50"/>
  <c r="G372" i="50" s="1"/>
  <c r="E373" i="50" l="1"/>
  <c r="C373" i="50"/>
  <c r="G373" i="50" s="1"/>
  <c r="A373" i="50"/>
  <c r="A374" i="50" l="1"/>
  <c r="C374" i="50"/>
  <c r="G374" i="50" s="1"/>
  <c r="E374"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STHOMPSON</author>
  </authors>
  <commentList>
    <comment ref="H28" authorId="0" shapeId="0" xr:uid="{00000000-0006-0000-1100-000001000000}">
      <text>
        <r>
          <rPr>
            <sz val="8"/>
            <color indexed="81"/>
            <rFont val="Tahoma"/>
            <family val="2"/>
          </rPr>
          <t xml:space="preserve">
From Compute Variable Expense Page (if entered on it)</t>
        </r>
      </text>
    </comment>
    <comment ref="H29" authorId="0" shapeId="0" xr:uid="{00000000-0006-0000-1100-000002000000}">
      <text>
        <r>
          <rPr>
            <sz val="8"/>
            <color indexed="81"/>
            <rFont val="Tahoma"/>
            <family val="2"/>
          </rPr>
          <t xml:space="preserve">
From Compute Variable Expense Page (if entered on it)
</t>
        </r>
      </text>
    </comment>
    <comment ref="C34" authorId="0" shapeId="0" xr:uid="{00000000-0006-0000-1100-000003000000}">
      <text>
        <r>
          <rPr>
            <sz val="8"/>
            <color indexed="81"/>
            <rFont val="Tahoma"/>
            <family val="2"/>
          </rPr>
          <t xml:space="preserve">
From Compute Variable Expense Page  (if entered on it)</t>
        </r>
      </text>
    </comment>
    <comment ref="C37" authorId="0" shapeId="0" xr:uid="{00000000-0006-0000-1100-000004000000}">
      <text>
        <r>
          <rPr>
            <sz val="8"/>
            <color indexed="81"/>
            <rFont val="Tahoma"/>
            <family val="2"/>
          </rPr>
          <t xml:space="preserve">
From Compute Variable Expense Page (if entered on it)
</t>
        </r>
      </text>
    </comment>
    <comment ref="H40" authorId="0" shapeId="0" xr:uid="{00000000-0006-0000-1100-000005000000}">
      <text>
        <r>
          <rPr>
            <sz val="8"/>
            <color indexed="81"/>
            <rFont val="Tahoma"/>
            <family val="2"/>
          </rPr>
          <t xml:space="preserve">
From Computer Variable Expense Page (if entered on it)</t>
        </r>
      </text>
    </comment>
    <comment ref="C44" authorId="0" shapeId="0" xr:uid="{00000000-0006-0000-1100-000006000000}">
      <text>
        <r>
          <rPr>
            <sz val="8"/>
            <color indexed="81"/>
            <rFont val="Tahoma"/>
            <family val="2"/>
          </rPr>
          <t xml:space="preserve">
From Compute Variable Expense Page (if entered on it)
</t>
        </r>
      </text>
    </comment>
    <comment ref="C55" authorId="0" shapeId="0" xr:uid="{00000000-0006-0000-1100-000007000000}">
      <text>
        <r>
          <rPr>
            <sz val="8"/>
            <color indexed="81"/>
            <rFont val="Tahoma"/>
            <family val="2"/>
          </rPr>
          <t xml:space="preserve">
From Compute Variable Expense Page (if entered on it)
</t>
        </r>
      </text>
    </comment>
    <comment ref="H56" authorId="0" shapeId="0" xr:uid="{00000000-0006-0000-1100-000008000000}">
      <text>
        <r>
          <rPr>
            <sz val="8"/>
            <color indexed="81"/>
            <rFont val="Tahoma"/>
            <family val="2"/>
          </rPr>
          <t xml:space="preserve">
From Compute Variable Expense Page (if entered on it)
</t>
        </r>
      </text>
    </comment>
    <comment ref="C58" authorId="0" shapeId="0" xr:uid="{00000000-0006-0000-1100-000009000000}">
      <text>
        <r>
          <rPr>
            <sz val="8"/>
            <color indexed="81"/>
            <rFont val="Tahoma"/>
            <family val="2"/>
          </rPr>
          <t xml:space="preserve">
From Compute Variable Expense Page (if entered on it)
</t>
        </r>
      </text>
    </comment>
    <comment ref="C66" authorId="0" shapeId="0" xr:uid="{00000000-0006-0000-1100-00000A000000}">
      <text>
        <r>
          <rPr>
            <sz val="8"/>
            <color indexed="81"/>
            <rFont val="Tahoma"/>
            <family val="2"/>
          </rPr>
          <t xml:space="preserve">
From Compute Variable Expense Page (if entered on it)
</t>
        </r>
      </text>
    </comment>
  </commentList>
</comments>
</file>

<file path=xl/sharedStrings.xml><?xml version="1.0" encoding="utf-8"?>
<sst xmlns="http://schemas.openxmlformats.org/spreadsheetml/2006/main" count="910" uniqueCount="275">
  <si>
    <t xml:space="preserve">Recording Your "Spending Plan" </t>
  </si>
  <si>
    <t>Recording Your "Income and Priority Expenses"</t>
  </si>
  <si>
    <t>This month vs. Plan</t>
  </si>
  <si>
    <t>Year to Date PLAN</t>
  </si>
  <si>
    <t>YTD Actual vs. Plan</t>
  </si>
  <si>
    <t>SPENDING SUMMARY</t>
  </si>
  <si>
    <t>Year to Date Actual vs. Plan</t>
  </si>
  <si>
    <t>PLANNED AMOUNT</t>
  </si>
  <si>
    <t>Other Worksheets</t>
  </si>
  <si>
    <t>Date</t>
  </si>
  <si>
    <t>Month</t>
  </si>
  <si>
    <t>January</t>
  </si>
  <si>
    <t>Year</t>
  </si>
  <si>
    <t>Category</t>
  </si>
  <si>
    <t>INCOME</t>
  </si>
  <si>
    <t>TAXES</t>
  </si>
  <si>
    <t>HOUSING</t>
  </si>
  <si>
    <t>SAVINGS</t>
  </si>
  <si>
    <t>This month SUBTOTAL</t>
  </si>
  <si>
    <t>This Month</t>
  </si>
  <si>
    <t>Total Income</t>
  </si>
  <si>
    <t>Minus Total Expenses</t>
  </si>
  <si>
    <t>Year to Date</t>
  </si>
  <si>
    <t>TOTAL</t>
  </si>
  <si>
    <t>EXPENSES</t>
  </si>
  <si>
    <t>DEFICIT</t>
  </si>
  <si>
    <t>TITHE/</t>
  </si>
  <si>
    <t>GIVING</t>
  </si>
  <si>
    <t>December</t>
  </si>
  <si>
    <t>November</t>
  </si>
  <si>
    <t>October</t>
  </si>
  <si>
    <t>September</t>
  </si>
  <si>
    <t>August</t>
  </si>
  <si>
    <t>July</t>
  </si>
  <si>
    <t>June</t>
  </si>
  <si>
    <t>May</t>
  </si>
  <si>
    <t>April</t>
  </si>
  <si>
    <t>Annual</t>
  </si>
  <si>
    <t>Year to Date Actual</t>
  </si>
  <si>
    <t>This month Actual</t>
  </si>
  <si>
    <t>Year to Date ACTUAL</t>
  </si>
  <si>
    <t>March</t>
  </si>
  <si>
    <t>=</t>
  </si>
  <si>
    <t>+</t>
  </si>
  <si>
    <t>Previous Month / Year to Date</t>
  </si>
  <si>
    <t>SURPLUS /</t>
  </si>
  <si>
    <t>Equals Surplus / Deficit</t>
  </si>
  <si>
    <t>For Year :</t>
  </si>
  <si>
    <t>Jan</t>
  </si>
  <si>
    <t>Feb</t>
  </si>
  <si>
    <t>Mar</t>
  </si>
  <si>
    <t>Apr</t>
  </si>
  <si>
    <t>Jun</t>
  </si>
  <si>
    <t>Jul</t>
  </si>
  <si>
    <t>Aug</t>
  </si>
  <si>
    <t>Sep</t>
  </si>
  <si>
    <t>Oct</t>
  </si>
  <si>
    <t>Nov</t>
  </si>
  <si>
    <t>Dec</t>
  </si>
  <si>
    <t>Spending Category</t>
  </si>
  <si>
    <t>Ck#</t>
  </si>
  <si>
    <t>Transaction</t>
  </si>
  <si>
    <t>Deposit</t>
  </si>
  <si>
    <t>Withdrawal</t>
  </si>
  <si>
    <t>Balance</t>
  </si>
  <si>
    <t>Total Assets:</t>
  </si>
  <si>
    <t>Creditor:</t>
  </si>
  <si>
    <t>Describe What Was Purchased:</t>
  </si>
  <si>
    <t>Amount Owed:</t>
  </si>
  <si>
    <t>Interest Rate:</t>
  </si>
  <si>
    <t>Payments Remaining</t>
  </si>
  <si>
    <t>Balance Due</t>
  </si>
  <si>
    <t>Estimated</t>
  </si>
  <si>
    <t>Expense Items</t>
  </si>
  <si>
    <t>Yearly Cost</t>
  </si>
  <si>
    <t>Cost Per Month</t>
  </si>
  <si>
    <t>GROSS MONTHLY INCOME</t>
  </si>
  <si>
    <t>Interest Income</t>
  </si>
  <si>
    <t>Dividends</t>
  </si>
  <si>
    <t>Commissions</t>
  </si>
  <si>
    <t>Bonuses/Tips</t>
  </si>
  <si>
    <t>Net Business Income</t>
  </si>
  <si>
    <t>Other Income</t>
  </si>
  <si>
    <t>Other Ministries</t>
  </si>
  <si>
    <t>Other Giving</t>
  </si>
  <si>
    <t>Federal</t>
  </si>
  <si>
    <t>Other</t>
  </si>
  <si>
    <t>Insurance</t>
  </si>
  <si>
    <t>Gas</t>
  </si>
  <si>
    <t>Water</t>
  </si>
  <si>
    <t>Telephone</t>
  </si>
  <si>
    <t>Maintenance</t>
  </si>
  <si>
    <t>Cable TV</t>
  </si>
  <si>
    <t>Gas &amp; Oil</t>
  </si>
  <si>
    <t>Pets</t>
  </si>
  <si>
    <t>Beauty / Barber</t>
  </si>
  <si>
    <t>Cash</t>
  </si>
  <si>
    <t>College Funds</t>
  </si>
  <si>
    <t>Real Estate</t>
  </si>
  <si>
    <t>Transportation</t>
  </si>
  <si>
    <t>Total # of Payments:</t>
  </si>
  <si>
    <t>Amount Paid</t>
  </si>
  <si>
    <t>Date:</t>
  </si>
  <si>
    <t>Monthly Payment:</t>
  </si>
  <si>
    <t>/ 12 =</t>
  </si>
  <si>
    <t>Monthly Income</t>
  </si>
  <si>
    <t>Social Security (FICA)</t>
  </si>
  <si>
    <t>Local Taxes</t>
  </si>
  <si>
    <t>State Taxes</t>
  </si>
  <si>
    <t>Medicare</t>
  </si>
  <si>
    <t>Auto Insurance</t>
  </si>
  <si>
    <t>WHAT I OWN</t>
  </si>
  <si>
    <t>Name:</t>
  </si>
  <si>
    <t>WHAT I OWE</t>
  </si>
  <si>
    <t>DEBT NAME</t>
  </si>
  <si>
    <t>INTEREST %</t>
  </si>
  <si>
    <t>TOTAL BALANCE</t>
  </si>
  <si>
    <t xml:space="preserve">NET WORTH:  </t>
  </si>
  <si>
    <t>Credit Cards &amp; Other Sub-total:</t>
  </si>
  <si>
    <t>Furnishings</t>
  </si>
  <si>
    <t>Monthly Expenses</t>
  </si>
  <si>
    <t>PERSONAL FINANCIAL PROFILE</t>
  </si>
  <si>
    <t>Checking Accounts</t>
  </si>
  <si>
    <t>Savings Accounts</t>
  </si>
  <si>
    <t>Money Market Accounts</t>
  </si>
  <si>
    <t>Certificates of Deposit</t>
  </si>
  <si>
    <t>Stocks/Bonds/Mutual Funds</t>
  </si>
  <si>
    <t>Other Real Estate</t>
  </si>
  <si>
    <t>Other Personal Property</t>
  </si>
  <si>
    <t>IRA's/Retirement Funds/401K</t>
  </si>
  <si>
    <t>Other (i.e., Business….)</t>
  </si>
  <si>
    <t>Add'l Real Estate Loan</t>
  </si>
  <si>
    <t>Car Payment</t>
  </si>
  <si>
    <t>Credit Cards:</t>
  </si>
  <si>
    <t>Other Debts: (personal loans, student loans, business debt, medical, legal, IRS, etc.)</t>
  </si>
  <si>
    <t>Monthly Salary #1</t>
  </si>
  <si>
    <t>Monthly Salary #2</t>
  </si>
  <si>
    <t>Retirement Income #1</t>
  </si>
  <si>
    <t>Retirement Income #2</t>
  </si>
  <si>
    <t>Tithing/Giving (monthly)</t>
  </si>
  <si>
    <t>Taxes (monthly)</t>
  </si>
  <si>
    <t>Savings (monthly)</t>
  </si>
  <si>
    <t>Savings Account #1</t>
  </si>
  <si>
    <t>Savings Account #2</t>
  </si>
  <si>
    <t>Credit Union #1</t>
  </si>
  <si>
    <t>Credit Union #2</t>
  </si>
  <si>
    <t>Investments (monthly)</t>
  </si>
  <si>
    <t>401K / 403b Plans</t>
  </si>
  <si>
    <t>Stock, Bonds, Mutual Funds</t>
  </si>
  <si>
    <t>NET AMOUNT</t>
  </si>
  <si>
    <t>(Information on this page is added to the information on the "Spending Plan" page)</t>
  </si>
  <si>
    <t>SPENDING PLAN</t>
  </si>
  <si>
    <t>GROSS INCOME</t>
  </si>
  <si>
    <t>NET SPENDABLE INCOME</t>
  </si>
  <si>
    <t>TRANSPORTATION</t>
  </si>
  <si>
    <t>INSURANCE</t>
  </si>
  <si>
    <t>VARIANCE</t>
  </si>
  <si>
    <t>Mortgage/Rent</t>
  </si>
  <si>
    <t>Taxes</t>
  </si>
  <si>
    <t>Association Dues</t>
  </si>
  <si>
    <t>Home Insurance</t>
  </si>
  <si>
    <t>Electrical</t>
  </si>
  <si>
    <t>Garbage</t>
  </si>
  <si>
    <t>Cell Phone</t>
  </si>
  <si>
    <t>Internet Service</t>
  </si>
  <si>
    <t>License / Registration</t>
  </si>
  <si>
    <t>Auto Maintenance</t>
  </si>
  <si>
    <t>Auto Replacement Fund</t>
  </si>
  <si>
    <t>Other (tolls/parking/transit fares)</t>
  </si>
  <si>
    <t>ENTERTAINMENT / RECREATION</t>
  </si>
  <si>
    <t>Food / Groceries / Toiletries</t>
  </si>
  <si>
    <t>Laundry / Dry Cleaning</t>
  </si>
  <si>
    <t>Books / Subscriptions</t>
  </si>
  <si>
    <t>Gifts</t>
  </si>
  <si>
    <t>Clothing (Adult &amp; Children)</t>
  </si>
  <si>
    <t>Education / Tuition / School Supplies</t>
  </si>
  <si>
    <t>Lessons / Tutoring</t>
  </si>
  <si>
    <t>Allowance</t>
  </si>
  <si>
    <t>Child Support</t>
  </si>
  <si>
    <t>HOUSEHOLD /  PERSONAL</t>
  </si>
  <si>
    <t>MEDICAL / FAMILY / PROFESSIONAL</t>
  </si>
  <si>
    <t>Child Care</t>
  </si>
  <si>
    <t>Medical / Dental / Vision</t>
  </si>
  <si>
    <t>Prescription / Glasses / Contacts</t>
  </si>
  <si>
    <t>Legal</t>
  </si>
  <si>
    <t>Counseling</t>
  </si>
  <si>
    <t>Profession Dues / Memberships</t>
  </si>
  <si>
    <t>Dining Out</t>
  </si>
  <si>
    <t>Lunch / Snacks</t>
  </si>
  <si>
    <t>Movies / Events</t>
  </si>
  <si>
    <t>Babysitting</t>
  </si>
  <si>
    <t>Vacation / Trips</t>
  </si>
  <si>
    <t>Health Club / Hobbies</t>
  </si>
  <si>
    <t>Life Insurance</t>
  </si>
  <si>
    <t>Health Insurance</t>
  </si>
  <si>
    <t>Dental Insurance</t>
  </si>
  <si>
    <t>Disability Insurance</t>
  </si>
  <si>
    <r>
      <t xml:space="preserve">If you want the calculator to calculate your monthly amounts for annual totals for these accocunts, please use this sheet to enter your amounts.  Please enter the amounts you are </t>
    </r>
    <r>
      <rPr>
        <b/>
        <sz val="10"/>
        <rFont val="Arial"/>
        <family val="2"/>
      </rPr>
      <t>currently</t>
    </r>
    <r>
      <rPr>
        <sz val="10"/>
        <rFont val="Arial"/>
        <family val="2"/>
      </rPr>
      <t xml:space="preserve"> spending, not what you think you </t>
    </r>
    <r>
      <rPr>
        <b/>
        <sz val="10"/>
        <rFont val="Arial"/>
        <family val="2"/>
      </rPr>
      <t>should</t>
    </r>
    <r>
      <rPr>
        <sz val="10"/>
        <rFont val="Arial"/>
        <family val="2"/>
      </rPr>
      <t xml:space="preserve"> be spending.</t>
    </r>
  </si>
  <si>
    <t>(The monthly totals will automatically transfer to the "Spending Plan" for your convenience.)</t>
  </si>
  <si>
    <t>(If you desire to have a transaction / check register for your spending categories, please use this worksheet.)</t>
  </si>
  <si>
    <t>Starting Balance</t>
  </si>
  <si>
    <t>Payment #</t>
  </si>
  <si>
    <t>Savings</t>
  </si>
  <si>
    <t>Investments</t>
  </si>
  <si>
    <t>Housing</t>
  </si>
  <si>
    <t>Household /</t>
  </si>
  <si>
    <t xml:space="preserve"> Personal</t>
  </si>
  <si>
    <t>Medical /</t>
  </si>
  <si>
    <t>Family / Prof</t>
  </si>
  <si>
    <t>Recreation</t>
  </si>
  <si>
    <t>Entertainment/</t>
  </si>
  <si>
    <t xml:space="preserve">Car #1 Resale Value  </t>
  </si>
  <si>
    <t xml:space="preserve">Car #2 Resale Value </t>
  </si>
  <si>
    <t xml:space="preserve">Car #3 Resale Value  </t>
  </si>
  <si>
    <t>Primary Residence (Market Value)</t>
  </si>
  <si>
    <t>Life Insurance (Cash Value)</t>
  </si>
  <si>
    <t>TITHING / GIVING</t>
  </si>
  <si>
    <t>INVESTMENTS</t>
  </si>
  <si>
    <t>Debt</t>
  </si>
  <si>
    <t>Repayment</t>
  </si>
  <si>
    <t>February</t>
  </si>
  <si>
    <t>Total Debt:</t>
  </si>
  <si>
    <t>Total Monthly Payments:</t>
  </si>
  <si>
    <r>
      <t xml:space="preserve">Actual Totals - </t>
    </r>
    <r>
      <rPr>
        <b/>
        <sz val="14"/>
        <color indexed="10"/>
        <rFont val="Arial"/>
        <family val="2"/>
      </rPr>
      <t>No input on this page</t>
    </r>
  </si>
  <si>
    <t>Let's Get Started:</t>
  </si>
  <si>
    <t>Recording Your Actual Spending</t>
  </si>
  <si>
    <t>MONTHLY PMT</t>
  </si>
  <si>
    <t>MONTHLY INCOME AND PRIORITY EXPENSES</t>
  </si>
  <si>
    <r>
      <t xml:space="preserve">For annual expenses, please divide by twelve and enter a </t>
    </r>
    <r>
      <rPr>
        <b/>
        <sz val="10"/>
        <rFont val="Arial"/>
        <family val="2"/>
      </rPr>
      <t>monthly</t>
    </r>
    <r>
      <rPr>
        <sz val="10"/>
        <rFont val="Arial"/>
        <family val="2"/>
      </rPr>
      <t xml:space="preserve"> amount.</t>
    </r>
  </si>
  <si>
    <t xml:space="preserve">Each worksheet can be opened by clicking on the various tabs at the bottom.  You can't see all of them at once, so click on the inside "arrow" symbols at the bottom left to scroll back and forth and access the different worksheets.  </t>
  </si>
  <si>
    <t xml:space="preserve">First, enter your name.  The date is automatically entered for you by your computer date (or you may enter a different one if you would like). </t>
  </si>
  <si>
    <t>Recording Your "Personal Financial Profile"</t>
  </si>
  <si>
    <t xml:space="preserve">Before getting started, please save this file to your computer under a different file name by clicking "File", "Save As" from your Standard Toolbar Menu, and entering a file name such as "MyName-Finances-Year".XLS.  You may also want to print out these instructions so you can read them more easily as you work on the forms.  </t>
  </si>
  <si>
    <t>Mortgage &amp; Car Debt Sub-total:</t>
  </si>
  <si>
    <t>ASSET NAME</t>
  </si>
  <si>
    <t>CURRENT VALUES</t>
  </si>
  <si>
    <t>My Local Church</t>
  </si>
  <si>
    <t xml:space="preserve">     Please enter an "X" in the box next to the month in which you start tracking your "Spending Plan":</t>
  </si>
  <si>
    <t>(Totals in gray boxes are from "Personal Financial Profile" &amp; "Income &amp; Priority Expenses" pages.)</t>
  </si>
  <si>
    <t xml:space="preserve">If for some reason you need to alter these spreadsheets, you may "unprotect" them to make adjustments by first saving your latest version of the file and then clicking on "Tools", "Protection" from the Standard Toolbar Menu, and "unprotect".  No password is needed. </t>
  </si>
  <si>
    <t xml:space="preserve"> </t>
  </si>
  <si>
    <t>Total:</t>
  </si>
  <si>
    <t>TOTAL EXPENSES</t>
  </si>
  <si>
    <r>
      <t xml:space="preserve">GROSS INCOME </t>
    </r>
    <r>
      <rPr>
        <b/>
        <i/>
        <sz val="8"/>
        <rFont val="Arial"/>
        <family val="2"/>
      </rPr>
      <t>(from above)</t>
    </r>
  </si>
  <si>
    <r>
      <t xml:space="preserve">CREDIT CARD &amp; OTHER DEBT </t>
    </r>
    <r>
      <rPr>
        <i/>
        <sz val="8"/>
        <rFont val="Arial"/>
        <family val="2"/>
      </rPr>
      <t>(from Personal Financial Profile)</t>
    </r>
  </si>
  <si>
    <r>
      <t xml:space="preserve">These worksheets have been created to automatically calculate totals.  Therefore, many of the fields are "protected" from data entry, which means that you cannot change them.  Please input your data only in the </t>
    </r>
    <r>
      <rPr>
        <sz val="10"/>
        <color indexed="13"/>
        <rFont val="Rockwell"/>
        <family val="1"/>
      </rPr>
      <t>yellow</t>
    </r>
    <r>
      <rPr>
        <sz val="10"/>
        <rFont val="Rockwell"/>
        <family val="1"/>
      </rPr>
      <t xml:space="preserve"> shaded areas provided in each worksheet.  Whenever you see a yellow field, you can make changes. </t>
    </r>
  </si>
  <si>
    <r>
      <t xml:space="preserve">There are worksheets provided for you to record your daily and monthly spending for each individual month.  These tabs are colored in </t>
    </r>
    <r>
      <rPr>
        <sz val="10"/>
        <color indexed="18"/>
        <rFont val="Rockwell"/>
        <family val="1"/>
      </rPr>
      <t>dark blue</t>
    </r>
    <r>
      <rPr>
        <sz val="10"/>
        <rFont val="Rockwell"/>
        <family val="1"/>
      </rPr>
      <t xml:space="preserve"> and labeled as "Jan Spending", "Feb Spending"….through "Dec Spending".  There is an additional tab, colored in </t>
    </r>
    <r>
      <rPr>
        <sz val="10"/>
        <color indexed="17"/>
        <rFont val="Rockwell"/>
        <family val="1"/>
      </rPr>
      <t>dark green</t>
    </r>
    <r>
      <rPr>
        <sz val="10"/>
        <rFont val="Rockwell"/>
        <family val="1"/>
      </rPr>
      <t xml:space="preserve"> and labeled as "Annual Spending" that stores your cumulative spending for the year. </t>
    </r>
    <r>
      <rPr>
        <i/>
        <sz val="10"/>
        <rFont val="Rockwell"/>
        <family val="1"/>
      </rPr>
      <t>(Please do not enter any data on this worksheet, as it will be entered automatically.)</t>
    </r>
  </si>
  <si>
    <r>
      <t xml:space="preserve">Now, let's walk through one month of the Spending Worksheet.  Please click on the "Jan Spending" tab.  You will notice that you can enter the "year" you are recording.  Across the top of the work sheet, you see the fields to record your income and your spending by category. On the left side of the worksheet are the days of the month so you can record your daily income/spending for your specific category accounts.  </t>
    </r>
    <r>
      <rPr>
        <b/>
        <sz val="10"/>
        <rFont val="Rockwell"/>
        <family val="1"/>
      </rPr>
      <t xml:space="preserve">Please enter data only in the </t>
    </r>
    <r>
      <rPr>
        <b/>
        <sz val="10"/>
        <color indexed="13"/>
        <rFont val="Rockwell"/>
        <family val="1"/>
      </rPr>
      <t>yellow</t>
    </r>
    <r>
      <rPr>
        <b/>
        <sz val="10"/>
        <rFont val="Rockwell"/>
        <family val="1"/>
      </rPr>
      <t xml:space="preserve"> shaded areas. </t>
    </r>
  </si>
  <si>
    <r>
      <t xml:space="preserve">Underneath the spending plan categories at the top is a gray shaded area.  These totals will be automatically entered from your "Spending Plan" (one of the </t>
    </r>
    <r>
      <rPr>
        <sz val="10"/>
        <color indexed="10"/>
        <rFont val="Rockwell"/>
        <family val="1"/>
      </rPr>
      <t>red</t>
    </r>
    <r>
      <rPr>
        <sz val="10"/>
        <rFont val="Rockwell"/>
        <family val="1"/>
      </rPr>
      <t xml:space="preserve"> tabs) when you have the data completed.  </t>
    </r>
  </si>
  <si>
    <r>
      <t xml:space="preserve">The other </t>
    </r>
    <r>
      <rPr>
        <sz val="10"/>
        <color indexed="23"/>
        <rFont val="Rockwell"/>
        <family val="1"/>
      </rPr>
      <t>gray</t>
    </r>
    <r>
      <rPr>
        <sz val="10"/>
        <rFont val="Rockwell"/>
        <family val="1"/>
      </rPr>
      <t xml:space="preserve"> areas toward the bottom automatically calculate your monthly totals by spending category.  "This Month Actual" totals your daily entry for this worksheet.  The "This Month vs. Plan" totals compare your actual spending to your spending plan.  Your "Year-to-Date" totals will automatically calculate the totals of this worksheet and any data from previous months' worksheets in order to build cumulative comparisons.  If you have not already completed the "Spending Plan" worksheet, you will need to check the month in which you are starting on in the "Spending Plan" worksheet in order for these sub-totals to be accurate. </t>
    </r>
  </si>
  <si>
    <r>
      <t xml:space="preserve">On the far right side of the worksheet, the </t>
    </r>
    <r>
      <rPr>
        <sz val="10"/>
        <color indexed="23"/>
        <rFont val="Rockwell"/>
        <family val="1"/>
      </rPr>
      <t>gray</t>
    </r>
    <r>
      <rPr>
        <sz val="10"/>
        <rFont val="Rockwell"/>
        <family val="1"/>
      </rPr>
      <t xml:space="preserve"> areas calculate your total expenses by day and by month. There is one additional column that calculates your monthly "Surplus/Deficit" amounts by looking at your income vs. total expenses on an on-going cumulative basis.</t>
    </r>
  </si>
  <si>
    <r>
      <t xml:space="preserve">Again, the "Annual Spending" worksheet collects data from the monthly worksheets in order to report the information on an annual basis.  There is also a graph supplied for you under the </t>
    </r>
    <r>
      <rPr>
        <sz val="10"/>
        <color indexed="17"/>
        <rFont val="Rockwell"/>
        <family val="1"/>
      </rPr>
      <t>green</t>
    </r>
    <r>
      <rPr>
        <sz val="10"/>
        <rFont val="Rockwell"/>
        <family val="1"/>
      </rPr>
      <t xml:space="preserve"> tab "Actual Graph" that will give a visual display of your actual spending vs. planned spending.</t>
    </r>
  </si>
  <si>
    <r>
      <t xml:space="preserve">Please click on the "Personal Financial Profile" tab in </t>
    </r>
    <r>
      <rPr>
        <sz val="10"/>
        <color indexed="10"/>
        <rFont val="Rockwell"/>
        <family val="1"/>
      </rPr>
      <t>red</t>
    </r>
    <r>
      <rPr>
        <sz val="10"/>
        <rFont val="Rockwell"/>
        <family val="1"/>
      </rPr>
      <t xml:space="preserve">.  This sheet summarizes "What I Own" and "What I Owe". We will look at our monthly expenses on a different worksheet.  </t>
    </r>
  </si>
  <si>
    <r>
      <t xml:space="preserve">Under the heading "What I Own", you will notice a list of items you might own.  You may use the suggested names that are supplied, or you may enter your own names for the categories.  When you enter the value of a significant tangible item (including your home), please list the </t>
    </r>
    <r>
      <rPr>
        <b/>
        <sz val="10"/>
        <rFont val="Rockwell"/>
        <family val="1"/>
      </rPr>
      <t>full market value</t>
    </r>
    <r>
      <rPr>
        <sz val="10"/>
        <rFont val="Rockwell"/>
        <family val="1"/>
      </rPr>
      <t xml:space="preserve"> of the item, not your equity in the item or the price you paid for it.</t>
    </r>
  </si>
  <si>
    <r>
      <t xml:space="preserve">Under the heading of "What I Owe", the worksheet gives three areas for you to enter your current debts. The first area is your home mortgage, other real estate debt and car loans.  The second area is for your credit card debts, and the third area allows you to enter additional categories of debt and other notes.  When you enter your debts, enter the </t>
    </r>
    <r>
      <rPr>
        <b/>
        <sz val="10"/>
        <rFont val="Rockwell"/>
        <family val="1"/>
      </rPr>
      <t xml:space="preserve">current amount that you owe </t>
    </r>
    <r>
      <rPr>
        <sz val="10"/>
        <rFont val="Rockwell"/>
        <family val="1"/>
      </rPr>
      <t xml:space="preserve">for that debt, not the original loan amount.  Please enter the </t>
    </r>
    <r>
      <rPr>
        <b/>
        <sz val="10"/>
        <rFont val="Rockwell"/>
        <family val="1"/>
      </rPr>
      <t>Debt Name, Monthly Payment, current Interest Rate</t>
    </r>
    <r>
      <rPr>
        <sz val="10"/>
        <rFont val="Rockwell"/>
        <family val="1"/>
      </rPr>
      <t xml:space="preserve"> and your </t>
    </r>
    <r>
      <rPr>
        <b/>
        <sz val="10"/>
        <rFont val="Rockwell"/>
        <family val="1"/>
      </rPr>
      <t>current Total Balance</t>
    </r>
    <r>
      <rPr>
        <sz val="10"/>
        <rFont val="Rockwell"/>
        <family val="1"/>
      </rPr>
      <t xml:space="preserve">. </t>
    </r>
  </si>
  <si>
    <r>
      <t xml:space="preserve">Your data will be automatically summarized at the bottom of the worksheet, and your "Net Worth" will be calculated. </t>
    </r>
    <r>
      <rPr>
        <b/>
        <sz val="10"/>
        <rFont val="Rockwell"/>
        <family val="1"/>
      </rPr>
      <t xml:space="preserve">Please note that some of your debt amounts will automatically be added to your "Spending Plan" worksheet. </t>
    </r>
  </si>
  <si>
    <r>
      <t xml:space="preserve">You will need a recent paystub to enter this data accurately.  In order to get started, please click on your "Income &amp; Priority Expenses" tab, colored </t>
    </r>
    <r>
      <rPr>
        <sz val="10"/>
        <color indexed="10"/>
        <rFont val="Rockwell"/>
        <family val="1"/>
      </rPr>
      <t>red</t>
    </r>
    <r>
      <rPr>
        <sz val="10"/>
        <rFont val="Rockwell"/>
        <family val="1"/>
      </rPr>
      <t xml:space="preserve">.  The first section of the worksheet is provided to allow you to enter all the various types of </t>
    </r>
    <r>
      <rPr>
        <b/>
        <sz val="10"/>
        <rFont val="Rockwell"/>
        <family val="1"/>
      </rPr>
      <t>income</t>
    </r>
    <r>
      <rPr>
        <sz val="10"/>
        <rFont val="Rockwell"/>
        <family val="1"/>
      </rPr>
      <t xml:space="preserve"> you and your spouse receive in a month.  The second section of the worksheet allows you to enter monthly expense totals for your </t>
    </r>
    <r>
      <rPr>
        <b/>
        <sz val="10"/>
        <rFont val="Rockwell"/>
        <family val="1"/>
      </rPr>
      <t xml:space="preserve">tithing/giving, taxes, savings, and investments.  </t>
    </r>
    <r>
      <rPr>
        <sz val="10"/>
        <rFont val="Rockwell"/>
        <family val="1"/>
      </rPr>
      <t xml:space="preserve">The worksheet then summarizes the totals and produces a </t>
    </r>
    <r>
      <rPr>
        <b/>
        <sz val="10"/>
        <rFont val="Rockwell"/>
        <family val="1"/>
      </rPr>
      <t>"Net Amount"</t>
    </r>
    <r>
      <rPr>
        <sz val="10"/>
        <rFont val="Rockwell"/>
        <family val="1"/>
      </rPr>
      <t xml:space="preserve"> for you to use to produce your monthly Spending Plan.  </t>
    </r>
    <r>
      <rPr>
        <b/>
        <sz val="10"/>
        <rFont val="Rockwell"/>
        <family val="1"/>
      </rPr>
      <t xml:space="preserve">Please make entries in the </t>
    </r>
    <r>
      <rPr>
        <b/>
        <sz val="10"/>
        <color indexed="13"/>
        <rFont val="Rockwell"/>
        <family val="1"/>
      </rPr>
      <t>yellow</t>
    </r>
    <r>
      <rPr>
        <b/>
        <sz val="10"/>
        <rFont val="Rockwell"/>
        <family val="1"/>
      </rPr>
      <t xml:space="preserve"> shaded areas only.</t>
    </r>
  </si>
  <si>
    <r>
      <t>This worksheet is used to develop your monthly</t>
    </r>
    <r>
      <rPr>
        <b/>
        <sz val="10"/>
        <rFont val="Rockwell"/>
        <family val="1"/>
      </rPr>
      <t xml:space="preserve"> Spending Plan,</t>
    </r>
    <r>
      <rPr>
        <sz val="10"/>
        <rFont val="Rockwell"/>
        <family val="1"/>
      </rPr>
      <t xml:space="preserve"> which will be reflected in your "Planned Amount" figures for the </t>
    </r>
    <r>
      <rPr>
        <sz val="10"/>
        <color indexed="18"/>
        <rFont val="Rockwell"/>
        <family val="1"/>
      </rPr>
      <t>dark blue</t>
    </r>
    <r>
      <rPr>
        <sz val="10"/>
        <rFont val="Rockwell"/>
        <family val="1"/>
      </rPr>
      <t xml:space="preserve"> monthly spending worksheets.  </t>
    </r>
  </si>
  <si>
    <r>
      <t>We have also supplied an optional worksheet that will help compute your monthly expenses for items that are paid on an annual basis.  This worksheet is titled "</t>
    </r>
    <r>
      <rPr>
        <b/>
        <sz val="10"/>
        <rFont val="Rockwell"/>
        <family val="1"/>
      </rPr>
      <t>Compute Variable Expenses</t>
    </r>
    <r>
      <rPr>
        <sz val="10"/>
        <rFont val="Rockwell"/>
        <family val="1"/>
      </rPr>
      <t xml:space="preserve">", and its tab is </t>
    </r>
    <r>
      <rPr>
        <sz val="10"/>
        <color indexed="10"/>
        <rFont val="Rockwell"/>
        <family val="1"/>
      </rPr>
      <t>red</t>
    </r>
    <r>
      <rPr>
        <sz val="10"/>
        <rFont val="Rockwell"/>
        <family val="1"/>
      </rPr>
      <t>.  Please enter the total annual amounts, and the worksheet will automatically calculate the monthly totals by dividing by 12 and then entering the monthly amount into the appropriate category of the "</t>
    </r>
    <r>
      <rPr>
        <b/>
        <sz val="10"/>
        <rFont val="Rockwell"/>
        <family val="1"/>
      </rPr>
      <t>Spending Plan</t>
    </r>
    <r>
      <rPr>
        <sz val="10"/>
        <rFont val="Rockwell"/>
        <family val="1"/>
      </rPr>
      <t xml:space="preserve">" worksheet.  </t>
    </r>
  </si>
  <si>
    <r>
      <t xml:space="preserve">Please click on the </t>
    </r>
    <r>
      <rPr>
        <sz val="10"/>
        <color indexed="10"/>
        <rFont val="Rockwell"/>
        <family val="1"/>
      </rPr>
      <t>red</t>
    </r>
    <r>
      <rPr>
        <sz val="10"/>
        <rFont val="Rockwell"/>
        <family val="1"/>
      </rPr>
      <t xml:space="preserve"> tab, titled, "Spending plan".  First, enter your name. The date is automatically entered for you by your computer date (</t>
    </r>
    <r>
      <rPr>
        <i/>
        <sz val="10"/>
        <rFont val="Rockwell"/>
        <family val="1"/>
      </rPr>
      <t>or you may enter a different one if you would like</t>
    </r>
    <r>
      <rPr>
        <sz val="10"/>
        <rFont val="Rockwell"/>
        <family val="1"/>
      </rPr>
      <t xml:space="preserve">).    Please select the month in which you are starting to track your spending, and place an "x" in the box beside it.  </t>
    </r>
    <r>
      <rPr>
        <i/>
        <sz val="10"/>
        <rFont val="Rockwell"/>
        <family val="1"/>
      </rPr>
      <t xml:space="preserve"> (Your Year-to- date  totals in the monthly Spending worksheets will reflect the month you select.)</t>
    </r>
  </si>
  <si>
    <r>
      <t>Income &amp; Priority Expenses:</t>
    </r>
    <r>
      <rPr>
        <sz val="10"/>
        <rFont val="Rockwell"/>
        <family val="1"/>
      </rPr>
      <t xml:space="preserve">  You will notice </t>
    </r>
    <r>
      <rPr>
        <sz val="10"/>
        <color indexed="23"/>
        <rFont val="Rockwell"/>
        <family val="1"/>
      </rPr>
      <t>gray</t>
    </r>
    <r>
      <rPr>
        <sz val="10"/>
        <rFont val="Rockwell"/>
        <family val="1"/>
      </rPr>
      <t xml:space="preserve"> shaded areas for your </t>
    </r>
    <r>
      <rPr>
        <b/>
        <sz val="10"/>
        <rFont val="Rockwell"/>
        <family val="1"/>
      </rPr>
      <t>Gross Income, Tithing/Giving, Taxes, Savings, and Investments</t>
    </r>
    <r>
      <rPr>
        <sz val="10"/>
        <rFont val="Rockwell"/>
        <family val="1"/>
      </rPr>
      <t>.  These totals are entered automatically from the "</t>
    </r>
    <r>
      <rPr>
        <b/>
        <sz val="10"/>
        <rFont val="Rockwell"/>
        <family val="1"/>
      </rPr>
      <t>Income &amp; Priority Expenses"</t>
    </r>
    <r>
      <rPr>
        <sz val="10"/>
        <rFont val="Rockwell"/>
        <family val="1"/>
      </rPr>
      <t xml:space="preserve"> worksheet.  If you have not yet completed that worksheet, please enter your totals for these categories on that worksheet first. </t>
    </r>
  </si>
  <si>
    <r>
      <t>Debt</t>
    </r>
    <r>
      <rPr>
        <sz val="10"/>
        <rFont val="Rockwell"/>
        <family val="1"/>
      </rPr>
      <t xml:space="preserve">: Your </t>
    </r>
    <r>
      <rPr>
        <b/>
        <sz val="10"/>
        <rFont val="Rockwell"/>
        <family val="1"/>
      </rPr>
      <t>Debt Repayment</t>
    </r>
    <r>
      <rPr>
        <sz val="10"/>
        <rFont val="Rockwell"/>
        <family val="1"/>
      </rPr>
      <t xml:space="preserve"> total has been automatically entered from the </t>
    </r>
    <r>
      <rPr>
        <b/>
        <sz val="10"/>
        <rFont val="Rockwell"/>
        <family val="1"/>
      </rPr>
      <t>Personal Financial Statement</t>
    </r>
    <r>
      <rPr>
        <sz val="10"/>
        <rFont val="Rockwell"/>
        <family val="1"/>
      </rPr>
      <t xml:space="preserve"> worksheet.  If you have not yet completed that worksheet, please do that first.  </t>
    </r>
  </si>
  <si>
    <r>
      <t>Net Spendable Income</t>
    </r>
    <r>
      <rPr>
        <sz val="10"/>
        <rFont val="Rockwell"/>
        <family val="1"/>
      </rPr>
      <t>:  This number is calculated from your "</t>
    </r>
    <r>
      <rPr>
        <b/>
        <sz val="10"/>
        <rFont val="Rockwell"/>
        <family val="1"/>
      </rPr>
      <t>Net Income"</t>
    </r>
    <r>
      <rPr>
        <sz val="10"/>
        <rFont val="Rockwell"/>
        <family val="1"/>
      </rPr>
      <t xml:space="preserve"> on the </t>
    </r>
    <r>
      <rPr>
        <b/>
        <sz val="10"/>
        <rFont val="Rockwell"/>
        <family val="1"/>
      </rPr>
      <t>"Income &amp; Priority Expenses"</t>
    </r>
    <r>
      <rPr>
        <sz val="10"/>
        <rFont val="Rockwell"/>
        <family val="1"/>
      </rPr>
      <t xml:space="preserve"> worksheet, adjusted by your "</t>
    </r>
    <r>
      <rPr>
        <b/>
        <sz val="10"/>
        <rFont val="Rockwell"/>
        <family val="1"/>
      </rPr>
      <t xml:space="preserve">Debt Repayment" </t>
    </r>
    <r>
      <rPr>
        <sz val="10"/>
        <rFont val="Rockwell"/>
        <family val="1"/>
      </rPr>
      <t xml:space="preserve">number. </t>
    </r>
  </si>
  <si>
    <r>
      <t>Additional Expenses</t>
    </r>
    <r>
      <rPr>
        <sz val="10"/>
        <rFont val="Rockwell"/>
        <family val="1"/>
      </rPr>
      <t xml:space="preserve">:  The remaining sections, </t>
    </r>
    <r>
      <rPr>
        <b/>
        <sz val="10"/>
        <rFont val="Rockwell"/>
        <family val="1"/>
      </rPr>
      <t>Housing, Transportation, Insurance, Household/Personal, Medical/Family/Professional, and Entertainment</t>
    </r>
    <r>
      <rPr>
        <sz val="10"/>
        <rFont val="Rockwell"/>
        <family val="1"/>
      </rPr>
      <t xml:space="preserve"> have additional detailed categories for you to enter for your spending plan.  The </t>
    </r>
    <r>
      <rPr>
        <sz val="10"/>
        <color indexed="23"/>
        <rFont val="Rockwell"/>
        <family val="1"/>
      </rPr>
      <t>gray</t>
    </r>
    <r>
      <rPr>
        <sz val="10"/>
        <rFont val="Rockwell"/>
        <family val="1"/>
      </rPr>
      <t xml:space="preserve"> areas in this section will be automatically entered for you if you entered data in the "</t>
    </r>
    <r>
      <rPr>
        <b/>
        <sz val="10"/>
        <rFont val="Rockwell"/>
        <family val="1"/>
      </rPr>
      <t>Compute Variable Expense</t>
    </r>
    <r>
      <rPr>
        <sz val="10"/>
        <rFont val="Rockwell"/>
        <family val="1"/>
      </rPr>
      <t>" worksheet, or you may enter your own totals.</t>
    </r>
  </si>
  <si>
    <r>
      <t>Summary</t>
    </r>
    <r>
      <rPr>
        <sz val="10"/>
        <rFont val="Rockwell"/>
        <family val="1"/>
      </rPr>
      <t xml:space="preserve">:  At the bottom right of this worksheet, there are automatically generated calculations for your </t>
    </r>
    <r>
      <rPr>
        <b/>
        <sz val="10"/>
        <rFont val="Rockwell"/>
        <family val="1"/>
      </rPr>
      <t>Total Expenses (</t>
    </r>
    <r>
      <rPr>
        <b/>
        <i/>
        <sz val="10"/>
        <rFont val="Rockwell"/>
        <family val="1"/>
      </rPr>
      <t xml:space="preserve">from the Additional Expense groups), </t>
    </r>
    <r>
      <rPr>
        <sz val="10"/>
        <rFont val="Rockwell"/>
        <family val="1"/>
      </rPr>
      <t xml:space="preserve">your </t>
    </r>
    <r>
      <rPr>
        <b/>
        <sz val="10"/>
        <rFont val="Rockwell"/>
        <family val="1"/>
      </rPr>
      <t xml:space="preserve">Net Spendable Income, </t>
    </r>
    <r>
      <rPr>
        <sz val="10"/>
        <rFont val="Rockwell"/>
        <family val="1"/>
      </rPr>
      <t>and your</t>
    </r>
    <r>
      <rPr>
        <b/>
        <sz val="10"/>
        <rFont val="Rockwell"/>
        <family val="1"/>
      </rPr>
      <t xml:space="preserve"> Variance </t>
    </r>
    <r>
      <rPr>
        <sz val="10"/>
        <rFont val="Rockwell"/>
        <family val="1"/>
      </rPr>
      <t>amount</t>
    </r>
    <r>
      <rPr>
        <b/>
        <sz val="10"/>
        <rFont val="Rockwell"/>
        <family val="1"/>
      </rPr>
      <t xml:space="preserve">. </t>
    </r>
    <r>
      <rPr>
        <b/>
        <i/>
        <sz val="10"/>
        <rFont val="Rockwell"/>
        <family val="1"/>
      </rPr>
      <t xml:space="preserve"> </t>
    </r>
    <r>
      <rPr>
        <sz val="10"/>
        <rFont val="Rockwell"/>
        <family val="1"/>
      </rPr>
      <t xml:space="preserve">If your variance is a negative number, you will need to find ways to reduce spending in order to make it balance.  If you have a positive variance, you can increase the values in your spending and savings categories.  </t>
    </r>
    <r>
      <rPr>
        <b/>
        <i/>
        <sz val="10"/>
        <rFont val="Rockwell"/>
        <family val="1"/>
      </rPr>
      <t>You must continue working through your spending plan to balance your Income versus Expenses until you generate a Variance amount of $0.</t>
    </r>
  </si>
  <si>
    <r>
      <t xml:space="preserve">Spending Register:  </t>
    </r>
    <r>
      <rPr>
        <sz val="10"/>
        <rFont val="Rockwell"/>
        <family val="1"/>
      </rPr>
      <t>(</t>
    </r>
    <r>
      <rPr>
        <sz val="10"/>
        <color indexed="12"/>
        <rFont val="Rockwell"/>
        <family val="1"/>
      </rPr>
      <t>Blue tab</t>
    </r>
    <r>
      <rPr>
        <sz val="10"/>
        <rFont val="Rockwell"/>
        <family val="1"/>
      </rPr>
      <t>)  This worksheet is to be used to track your spending transactions / check registers if you desire to use it.  You may copy this register to create a worksheet for each spending category. You may also copy lines in the register to increase the amount you need for your monthly register.</t>
    </r>
  </si>
  <si>
    <r>
      <t xml:space="preserve">Debt Repayment Schedule:  </t>
    </r>
    <r>
      <rPr>
        <sz val="10"/>
        <rFont val="Rockwell"/>
        <family val="1"/>
      </rPr>
      <t>(</t>
    </r>
    <r>
      <rPr>
        <sz val="10"/>
        <color indexed="12"/>
        <rFont val="Rockwell"/>
        <family val="1"/>
      </rPr>
      <t>Blue tab</t>
    </r>
    <r>
      <rPr>
        <sz val="10"/>
        <rFont val="Rockwell"/>
        <family val="1"/>
      </rPr>
      <t>)  This worksheet allows you to enter your debt information, and it will automatically calculate your remaining debt installments until the debt is eliminated.  If you desire to use this worksheet, you may copy this worksheet to create additional worksheets for each debt for which you want to produce a debt repayment schedule.</t>
    </r>
  </si>
  <si>
    <t xml:space="preserve">Financial Freedom Worksheets          </t>
  </si>
  <si>
    <t xml:space="preserve">INSTRUCTIONS          </t>
  </si>
  <si>
    <t>Financial Freedom Workshop</t>
  </si>
  <si>
    <t xml:space="preserve">Financial Freedom Workshop          </t>
  </si>
  <si>
    <t xml:space="preserve">COMPUTING THE VARIABLE EXPENSES          </t>
  </si>
  <si>
    <t xml:space="preserve">Financial Freedom Workshop      </t>
  </si>
  <si>
    <t xml:space="preserve">Spending Register      </t>
  </si>
  <si>
    <t xml:space="preserve">DEBT REPAYMENT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</si>
</sst>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409]mmmm\ d\,\ yyyy;@"/>
    <numFmt numFmtId="166" formatCode="0.000%"/>
    <numFmt numFmtId="167" formatCode="m/d/yyyy;@"/>
  </numFmts>
  <fonts count="48" x14ac:knownFonts="1">
    <font>
      <sz val="10"/>
      <name val="Arial"/>
    </font>
    <font>
      <sz val="10"/>
      <name val="Arial"/>
      <family val="2"/>
    </font>
    <font>
      <sz val="8"/>
      <name val="Arial"/>
      <family val="2"/>
    </font>
    <font>
      <b/>
      <sz val="10"/>
      <name val="Arial"/>
      <family val="2"/>
    </font>
    <font>
      <sz val="10"/>
      <name val="Arial"/>
      <family val="2"/>
    </font>
    <font>
      <b/>
      <sz val="12"/>
      <name val="Arial"/>
      <family val="2"/>
    </font>
    <font>
      <sz val="12"/>
      <name val="Arial"/>
      <family val="2"/>
    </font>
    <font>
      <b/>
      <sz val="14"/>
      <name val="Arial"/>
      <family val="2"/>
    </font>
    <font>
      <sz val="18"/>
      <name val="Arial"/>
      <family val="2"/>
    </font>
    <font>
      <b/>
      <sz val="16"/>
      <name val="Arial"/>
      <family val="2"/>
    </font>
    <font>
      <b/>
      <sz val="12"/>
      <color indexed="10"/>
      <name val="Arial"/>
      <family val="2"/>
    </font>
    <font>
      <b/>
      <sz val="8"/>
      <name val="Arial"/>
      <family val="2"/>
    </font>
    <font>
      <sz val="14"/>
      <name val="Arial"/>
      <family val="2"/>
    </font>
    <font>
      <b/>
      <sz val="14"/>
      <color indexed="10"/>
      <name val="Arial"/>
      <family val="2"/>
    </font>
    <font>
      <b/>
      <i/>
      <sz val="16"/>
      <name val="Arial"/>
      <family val="2"/>
    </font>
    <font>
      <b/>
      <i/>
      <sz val="10"/>
      <name val="Arial"/>
      <family val="2"/>
    </font>
    <font>
      <b/>
      <sz val="10"/>
      <name val="Arial"/>
      <family val="2"/>
    </font>
    <font>
      <i/>
      <sz val="10"/>
      <name val="Arial"/>
      <family val="2"/>
    </font>
    <font>
      <b/>
      <sz val="18"/>
      <name val="Arial"/>
      <family val="2"/>
    </font>
    <font>
      <sz val="18"/>
      <name val="Arial"/>
      <family val="2"/>
    </font>
    <font>
      <sz val="16"/>
      <name val="Arial"/>
      <family val="2"/>
    </font>
    <font>
      <b/>
      <i/>
      <sz val="8"/>
      <name val="Arial"/>
      <family val="2"/>
    </font>
    <font>
      <i/>
      <sz val="8"/>
      <name val="Arial"/>
      <family val="2"/>
    </font>
    <font>
      <b/>
      <i/>
      <sz val="9"/>
      <name val="Arial"/>
      <family val="2"/>
    </font>
    <font>
      <sz val="8"/>
      <color indexed="81"/>
      <name val="Tahoma"/>
      <family val="2"/>
    </font>
    <font>
      <b/>
      <sz val="11"/>
      <name val="Arial"/>
      <family val="2"/>
    </font>
    <font>
      <sz val="11"/>
      <name val="Arial"/>
      <family val="2"/>
    </font>
    <font>
      <b/>
      <sz val="10"/>
      <color indexed="10"/>
      <name val="Arial"/>
      <family val="2"/>
    </font>
    <font>
      <sz val="14"/>
      <color indexed="62"/>
      <name val="Arial"/>
      <family val="2"/>
    </font>
    <font>
      <sz val="10"/>
      <color indexed="10"/>
      <name val="Arial"/>
      <family val="2"/>
    </font>
    <font>
      <sz val="18"/>
      <color indexed="10"/>
      <name val="Arial"/>
      <family val="2"/>
    </font>
    <font>
      <sz val="18"/>
      <name val="Rockwell"/>
      <family val="1"/>
    </font>
    <font>
      <sz val="14"/>
      <name val="Rockwell"/>
      <family val="1"/>
    </font>
    <font>
      <sz val="10"/>
      <name val="Rockwell"/>
      <family val="1"/>
    </font>
    <font>
      <sz val="10"/>
      <color indexed="10"/>
      <name val="Rockwell"/>
      <family val="1"/>
    </font>
    <font>
      <sz val="10"/>
      <color indexed="13"/>
      <name val="Rockwell"/>
      <family val="1"/>
    </font>
    <font>
      <sz val="10"/>
      <color indexed="18"/>
      <name val="Rockwell"/>
      <family val="1"/>
    </font>
    <font>
      <sz val="10"/>
      <color indexed="17"/>
      <name val="Rockwell"/>
      <family val="1"/>
    </font>
    <font>
      <i/>
      <sz val="10"/>
      <name val="Rockwell"/>
      <family val="1"/>
    </font>
    <font>
      <b/>
      <sz val="10"/>
      <name val="Rockwell"/>
      <family val="1"/>
    </font>
    <font>
      <b/>
      <sz val="10"/>
      <color indexed="13"/>
      <name val="Rockwell"/>
      <family val="1"/>
    </font>
    <font>
      <sz val="10"/>
      <color indexed="23"/>
      <name val="Rockwell"/>
      <family val="1"/>
    </font>
    <font>
      <b/>
      <i/>
      <sz val="10"/>
      <name val="Rockwell"/>
      <family val="1"/>
    </font>
    <font>
      <sz val="10"/>
      <color indexed="12"/>
      <name val="Rockwell"/>
      <family val="1"/>
    </font>
    <font>
      <b/>
      <sz val="18"/>
      <name val="Rockwell"/>
      <family val="1"/>
    </font>
    <font>
      <b/>
      <sz val="20"/>
      <name val="Rockwell"/>
      <family val="1"/>
    </font>
    <font>
      <b/>
      <sz val="16"/>
      <name val="Rockwell"/>
      <family val="1"/>
    </font>
    <font>
      <b/>
      <sz val="14"/>
      <name val="Rockwell"/>
      <family val="1"/>
    </font>
  </fonts>
  <fills count="11">
    <fill>
      <patternFill patternType="none"/>
    </fill>
    <fill>
      <patternFill patternType="gray125"/>
    </fill>
    <fill>
      <patternFill patternType="solid">
        <fgColor indexed="9"/>
        <bgColor indexed="64"/>
      </patternFill>
    </fill>
    <fill>
      <patternFill patternType="solid">
        <fgColor indexed="9"/>
        <bgColor indexed="31"/>
      </patternFill>
    </fill>
    <fill>
      <patternFill patternType="solid">
        <fgColor indexed="43"/>
        <bgColor indexed="64"/>
      </patternFill>
    </fill>
    <fill>
      <patternFill patternType="solid">
        <fgColor indexed="65"/>
        <bgColor indexed="64"/>
      </patternFill>
    </fill>
    <fill>
      <patternFill patternType="solid">
        <fgColor indexed="22"/>
        <bgColor indexed="64"/>
      </patternFill>
    </fill>
    <fill>
      <patternFill patternType="solid">
        <fgColor indexed="65"/>
        <bgColor indexed="31"/>
      </patternFill>
    </fill>
    <fill>
      <patternFill patternType="solid">
        <fgColor indexed="22"/>
        <bgColor indexed="31"/>
      </patternFill>
    </fill>
    <fill>
      <patternFill patternType="solid">
        <fgColor indexed="43"/>
        <bgColor indexed="31"/>
      </patternFill>
    </fill>
    <fill>
      <patternFill patternType="solid">
        <fgColor indexed="8"/>
        <bgColor indexed="64"/>
      </patternFill>
    </fill>
  </fills>
  <borders count="1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double">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03">
    <xf numFmtId="0" fontId="0" fillId="0" borderId="0" xfId="0"/>
    <xf numFmtId="0" fontId="9" fillId="2" borderId="0" xfId="0" applyFont="1" applyFill="1"/>
    <xf numFmtId="49" fontId="5" fillId="2" borderId="0" xfId="0" applyNumberFormat="1" applyFont="1" applyFill="1" applyAlignment="1">
      <alignment horizontal="left"/>
    </xf>
    <xf numFmtId="0" fontId="5" fillId="2" borderId="0" xfId="0" applyFont="1" applyFill="1"/>
    <xf numFmtId="0" fontId="6" fillId="2" borderId="0" xfId="0" applyFont="1" applyFill="1"/>
    <xf numFmtId="44" fontId="5" fillId="2" borderId="0" xfId="2" applyFont="1" applyFill="1" applyBorder="1"/>
    <xf numFmtId="44" fontId="6" fillId="2" borderId="0" xfId="2" applyFont="1" applyFill="1" applyBorder="1"/>
    <xf numFmtId="44" fontId="1" fillId="2" borderId="0" xfId="2" applyFont="1" applyFill="1" applyBorder="1"/>
    <xf numFmtId="44" fontId="3" fillId="2" borderId="0" xfId="2" applyFont="1" applyFill="1" applyBorder="1"/>
    <xf numFmtId="0" fontId="0" fillId="2" borderId="0" xfId="0" applyFill="1"/>
    <xf numFmtId="44" fontId="1" fillId="2" borderId="0" xfId="2" applyFill="1" applyBorder="1" applyAlignment="1">
      <alignment horizontal="center"/>
    </xf>
    <xf numFmtId="0" fontId="0" fillId="2" borderId="0" xfId="0" applyFill="1" applyAlignment="1">
      <alignment horizontal="center"/>
    </xf>
    <xf numFmtId="44" fontId="1" fillId="2" borderId="0" xfId="2" applyFill="1" applyBorder="1" applyAlignment="1">
      <alignment horizontal="right"/>
    </xf>
    <xf numFmtId="44" fontId="6" fillId="2" borderId="0" xfId="2" applyFont="1" applyFill="1" applyBorder="1" applyAlignment="1">
      <alignment horizontal="right"/>
    </xf>
    <xf numFmtId="0" fontId="0" fillId="2" borderId="0" xfId="0" applyFill="1" applyAlignment="1">
      <alignment horizontal="right"/>
    </xf>
    <xf numFmtId="44" fontId="6" fillId="2" borderId="0" xfId="2" applyFont="1" applyFill="1" applyBorder="1" applyAlignment="1">
      <alignment horizontal="center"/>
    </xf>
    <xf numFmtId="44" fontId="5" fillId="2" borderId="0" xfId="2" applyFont="1" applyFill="1" applyBorder="1" applyAlignment="1">
      <alignment horizontal="center"/>
    </xf>
    <xf numFmtId="44" fontId="5" fillId="2" borderId="0" xfId="2" applyFont="1" applyFill="1" applyBorder="1" applyAlignment="1">
      <alignment horizontal="right"/>
    </xf>
    <xf numFmtId="6" fontId="6" fillId="2" borderId="0" xfId="2" applyNumberFormat="1" applyFont="1" applyFill="1" applyBorder="1" applyAlignment="1">
      <alignment horizontal="right"/>
    </xf>
    <xf numFmtId="49" fontId="0" fillId="2" borderId="0" xfId="0" applyNumberFormat="1" applyFill="1" applyAlignment="1">
      <alignment horizontal="center"/>
    </xf>
    <xf numFmtId="49" fontId="0" fillId="2" borderId="0" xfId="0" applyNumberFormat="1" applyFill="1"/>
    <xf numFmtId="44" fontId="6" fillId="4" borderId="0" xfId="2" applyFont="1" applyFill="1" applyBorder="1" applyAlignment="1" applyProtection="1">
      <alignment horizontal="center"/>
      <protection locked="0"/>
    </xf>
    <xf numFmtId="44" fontId="3" fillId="0" borderId="0" xfId="2" applyFont="1" applyFill="1" applyBorder="1" applyProtection="1"/>
    <xf numFmtId="0" fontId="0" fillId="5" borderId="0" xfId="0" applyFill="1"/>
    <xf numFmtId="0" fontId="5" fillId="5" borderId="0" xfId="0" applyFont="1" applyFill="1"/>
    <xf numFmtId="49" fontId="15" fillId="5" borderId="0" xfId="0" applyNumberFormat="1" applyFont="1" applyFill="1" applyAlignment="1">
      <alignment horizontal="center"/>
    </xf>
    <xf numFmtId="0" fontId="0" fillId="5" borderId="0" xfId="0" applyFill="1" applyAlignment="1">
      <alignment horizontal="center"/>
    </xf>
    <xf numFmtId="0" fontId="5" fillId="5" borderId="0" xfId="0" applyFont="1" applyFill="1" applyAlignment="1">
      <alignment horizontal="left"/>
    </xf>
    <xf numFmtId="0" fontId="5" fillId="5" borderId="0" xfId="0" applyFont="1" applyFill="1" applyAlignment="1">
      <alignment horizontal="center"/>
    </xf>
    <xf numFmtId="44" fontId="6" fillId="5" borderId="0" xfId="2" applyFont="1" applyFill="1" applyBorder="1" applyAlignment="1" applyProtection="1">
      <alignment horizontal="center"/>
      <protection locked="0"/>
    </xf>
    <xf numFmtId="0" fontId="3" fillId="5" borderId="0" xfId="0" applyFont="1" applyFill="1"/>
    <xf numFmtId="0" fontId="3" fillId="5" borderId="0" xfId="0" applyFont="1" applyFill="1" applyAlignment="1">
      <alignment horizontal="center"/>
    </xf>
    <xf numFmtId="0" fontId="3" fillId="5" borderId="0" xfId="0" applyFont="1" applyFill="1" applyAlignment="1">
      <alignment horizontal="center" wrapText="1"/>
    </xf>
    <xf numFmtId="49" fontId="3" fillId="5" borderId="0" xfId="0" applyNumberFormat="1" applyFont="1" applyFill="1"/>
    <xf numFmtId="44" fontId="3" fillId="5" borderId="0" xfId="2" applyFont="1" applyFill="1" applyBorder="1" applyProtection="1"/>
    <xf numFmtId="44" fontId="1" fillId="5" borderId="0" xfId="2" applyFont="1" applyFill="1" applyBorder="1" applyProtection="1"/>
    <xf numFmtId="49" fontId="0" fillId="5" borderId="0" xfId="0" applyNumberFormat="1" applyFill="1"/>
    <xf numFmtId="44" fontId="5" fillId="5" borderId="0" xfId="2" applyFont="1" applyFill="1" applyBorder="1" applyProtection="1"/>
    <xf numFmtId="0" fontId="5" fillId="5" borderId="0" xfId="0" applyFont="1" applyFill="1" applyAlignment="1">
      <alignment horizontal="right"/>
    </xf>
    <xf numFmtId="44" fontId="5" fillId="5" borderId="0" xfId="2" applyFont="1" applyFill="1" applyBorder="1" applyAlignment="1" applyProtection="1"/>
    <xf numFmtId="49" fontId="5" fillId="5" borderId="0" xfId="0" applyNumberFormat="1" applyFont="1" applyFill="1" applyAlignment="1">
      <alignment horizontal="center"/>
    </xf>
    <xf numFmtId="14" fontId="12" fillId="5" borderId="0" xfId="0" applyNumberFormat="1" applyFont="1" applyFill="1" applyAlignment="1">
      <alignment horizontal="right"/>
    </xf>
    <xf numFmtId="0" fontId="9" fillId="5" borderId="0" xfId="0" applyFont="1" applyFill="1" applyAlignment="1">
      <alignment horizontal="center"/>
    </xf>
    <xf numFmtId="0" fontId="9" fillId="5" borderId="0" xfId="0" applyFont="1" applyFill="1"/>
    <xf numFmtId="14" fontId="5" fillId="5" borderId="0" xfId="0" applyNumberFormat="1" applyFont="1" applyFill="1" applyAlignment="1" applyProtection="1">
      <alignment horizontal="left"/>
      <protection locked="0"/>
    </xf>
    <xf numFmtId="164" fontId="5" fillId="5" borderId="0" xfId="1" applyNumberFormat="1" applyFont="1" applyFill="1" applyBorder="1" applyAlignment="1" applyProtection="1">
      <alignment horizontal="center"/>
      <protection locked="0"/>
    </xf>
    <xf numFmtId="0" fontId="5" fillId="5" borderId="0" xfId="1" applyNumberFormat="1" applyFont="1" applyFill="1" applyBorder="1" applyAlignment="1" applyProtection="1">
      <alignment horizontal="center"/>
      <protection locked="0"/>
    </xf>
    <xf numFmtId="0" fontId="11" fillId="5" borderId="0" xfId="0" applyFont="1" applyFill="1"/>
    <xf numFmtId="49" fontId="4" fillId="5" borderId="0" xfId="0" applyNumberFormat="1" applyFont="1" applyFill="1"/>
    <xf numFmtId="49" fontId="4" fillId="5" borderId="0" xfId="0" applyNumberFormat="1" applyFont="1" applyFill="1" applyAlignment="1">
      <alignment horizontal="left" vertical="center"/>
    </xf>
    <xf numFmtId="49" fontId="3" fillId="5" borderId="0" xfId="0" applyNumberFormat="1" applyFont="1" applyFill="1" applyAlignment="1">
      <alignment horizontal="left" vertical="center"/>
    </xf>
    <xf numFmtId="0" fontId="5" fillId="5" borderId="0" xfId="0" applyFont="1" applyFill="1" applyAlignment="1">
      <alignment horizontal="center" vertical="center"/>
    </xf>
    <xf numFmtId="44" fontId="5" fillId="6" borderId="0" xfId="2" applyFont="1" applyFill="1" applyBorder="1" applyAlignment="1" applyProtection="1">
      <alignment horizontal="right" vertical="center"/>
    </xf>
    <xf numFmtId="0" fontId="4" fillId="5" borderId="0" xfId="0" applyFont="1" applyFill="1"/>
    <xf numFmtId="0" fontId="0" fillId="5" borderId="1" xfId="0" applyFill="1" applyBorder="1"/>
    <xf numFmtId="0" fontId="4" fillId="5" borderId="1" xfId="0" applyFont="1" applyFill="1" applyBorder="1" applyAlignment="1">
      <alignment horizontal="left" vertical="center"/>
    </xf>
    <xf numFmtId="0" fontId="4" fillId="5" borderId="1" xfId="0" applyFont="1" applyFill="1" applyBorder="1"/>
    <xf numFmtId="0" fontId="4" fillId="5" borderId="0" xfId="0" applyFont="1" applyFill="1" applyAlignment="1">
      <alignment horizontal="left" vertical="center"/>
    </xf>
    <xf numFmtId="0" fontId="3" fillId="5" borderId="0" xfId="0" applyFont="1" applyFill="1" applyAlignment="1">
      <alignment horizontal="center" vertical="center"/>
    </xf>
    <xf numFmtId="0" fontId="4" fillId="5" borderId="0" xfId="0" applyFont="1" applyFill="1" applyAlignment="1">
      <alignment horizontal="center" vertical="center"/>
    </xf>
    <xf numFmtId="44" fontId="4" fillId="4" borderId="0" xfId="2" applyFont="1" applyFill="1" applyBorder="1" applyProtection="1">
      <protection locked="0"/>
    </xf>
    <xf numFmtId="49" fontId="17" fillId="5" borderId="0" xfId="0" applyNumberFormat="1" applyFont="1" applyFill="1" applyAlignment="1">
      <alignment horizontal="center"/>
    </xf>
    <xf numFmtId="0" fontId="0" fillId="5" borderId="0" xfId="0" applyFill="1" applyAlignment="1">
      <alignment vertical="center"/>
    </xf>
    <xf numFmtId="44" fontId="3" fillId="6" borderId="2" xfId="2" applyFont="1" applyFill="1" applyBorder="1" applyAlignment="1" applyProtection="1">
      <alignment vertical="center"/>
    </xf>
    <xf numFmtId="44" fontId="3" fillId="6" borderId="3" xfId="0" applyNumberFormat="1" applyFont="1" applyFill="1" applyBorder="1" applyAlignment="1">
      <alignment vertical="center"/>
    </xf>
    <xf numFmtId="44" fontId="3" fillId="6" borderId="3" xfId="2" applyFont="1" applyFill="1" applyBorder="1" applyAlignment="1" applyProtection="1">
      <alignment vertical="center"/>
    </xf>
    <xf numFmtId="49" fontId="15" fillId="5" borderId="0" xfId="0" applyNumberFormat="1" applyFont="1" applyFill="1" applyAlignment="1">
      <alignment horizontal="left" indent="1"/>
    </xf>
    <xf numFmtId="49" fontId="23" fillId="5" borderId="0" xfId="0" applyNumberFormat="1" applyFont="1" applyFill="1" applyAlignment="1">
      <alignment horizontal="left" indent="1"/>
    </xf>
    <xf numFmtId="49" fontId="15" fillId="4" borderId="0" xfId="0" applyNumberFormat="1" applyFont="1" applyFill="1" applyAlignment="1" applyProtection="1">
      <alignment horizontal="left" vertical="center" indent="1"/>
      <protection locked="0"/>
    </xf>
    <xf numFmtId="49" fontId="15" fillId="4" borderId="0" xfId="0" applyNumberFormat="1" applyFont="1" applyFill="1" applyAlignment="1" applyProtection="1">
      <alignment horizontal="left" indent="1"/>
      <protection locked="0"/>
    </xf>
    <xf numFmtId="49" fontId="15" fillId="5" borderId="0" xfId="0" applyNumberFormat="1" applyFont="1" applyFill="1" applyAlignment="1">
      <alignment horizontal="left" vertical="center" indent="1"/>
    </xf>
    <xf numFmtId="49" fontId="3" fillId="5" borderId="0" xfId="0" applyNumberFormat="1" applyFont="1" applyFill="1" applyAlignment="1">
      <alignment vertical="center"/>
    </xf>
    <xf numFmtId="49" fontId="16" fillId="5" borderId="0" xfId="0" applyNumberFormat="1" applyFont="1" applyFill="1" applyAlignment="1">
      <alignment horizontal="left" vertical="center"/>
    </xf>
    <xf numFmtId="49" fontId="0" fillId="5" borderId="0" xfId="0" applyNumberFormat="1" applyFill="1" applyAlignment="1">
      <alignment horizontal="left" vertical="center"/>
    </xf>
    <xf numFmtId="49" fontId="0" fillId="0" borderId="0" xfId="0" applyNumberFormat="1"/>
    <xf numFmtId="49" fontId="0" fillId="5" borderId="0" xfId="0" applyNumberFormat="1" applyFill="1" applyAlignment="1">
      <alignment vertical="center"/>
    </xf>
    <xf numFmtId="17" fontId="6" fillId="5" borderId="0" xfId="2" applyNumberFormat="1" applyFont="1" applyFill="1" applyBorder="1" applyAlignment="1" applyProtection="1">
      <alignment horizontal="center"/>
    </xf>
    <xf numFmtId="10" fontId="6" fillId="5" borderId="0" xfId="3" applyNumberFormat="1" applyFont="1" applyFill="1" applyBorder="1" applyAlignment="1" applyProtection="1">
      <alignment horizontal="center"/>
    </xf>
    <xf numFmtId="0" fontId="8" fillId="5" borderId="0" xfId="0" applyFont="1" applyFill="1" applyAlignment="1">
      <alignment horizontal="center"/>
    </xf>
    <xf numFmtId="0" fontId="8" fillId="5" borderId="0" xfId="0" applyFont="1" applyFill="1"/>
    <xf numFmtId="0" fontId="17" fillId="5" borderId="0" xfId="0" applyFont="1" applyFill="1" applyAlignment="1">
      <alignment horizontal="center"/>
    </xf>
    <xf numFmtId="0" fontId="20" fillId="5" borderId="0" xfId="0" applyFont="1" applyFill="1"/>
    <xf numFmtId="49" fontId="0" fillId="5" borderId="0" xfId="0" applyNumberFormat="1" applyFill="1" applyAlignment="1">
      <alignment horizontal="center"/>
    </xf>
    <xf numFmtId="49" fontId="5" fillId="7" borderId="0" xfId="0" applyNumberFormat="1" applyFont="1" applyFill="1" applyAlignment="1">
      <alignment horizontal="center"/>
    </xf>
    <xf numFmtId="49" fontId="5" fillId="7" borderId="0" xfId="0" quotePrefix="1" applyNumberFormat="1" applyFont="1" applyFill="1" applyAlignment="1">
      <alignment horizontal="center"/>
    </xf>
    <xf numFmtId="49" fontId="5" fillId="5" borderId="0" xfId="0" applyNumberFormat="1" applyFont="1" applyFill="1"/>
    <xf numFmtId="49" fontId="6" fillId="2" borderId="0" xfId="0" applyNumberFormat="1" applyFont="1" applyFill="1" applyAlignment="1">
      <alignment horizontal="center"/>
    </xf>
    <xf numFmtId="49" fontId="5" fillId="5" borderId="0" xfId="0" applyNumberFormat="1" applyFont="1" applyFill="1" applyAlignment="1">
      <alignment horizontal="left"/>
    </xf>
    <xf numFmtId="49" fontId="9" fillId="5" borderId="0" xfId="0" applyNumberFormat="1" applyFont="1" applyFill="1" applyAlignment="1">
      <alignment horizontal="center"/>
    </xf>
    <xf numFmtId="49" fontId="12" fillId="5" borderId="0" xfId="0" applyNumberFormat="1" applyFont="1" applyFill="1" applyAlignment="1">
      <alignment horizontal="right"/>
    </xf>
    <xf numFmtId="49" fontId="5" fillId="5" borderId="0" xfId="0" applyNumberFormat="1" applyFont="1" applyFill="1" applyAlignment="1">
      <alignment horizontal="right"/>
    </xf>
    <xf numFmtId="49" fontId="5" fillId="5" borderId="0" xfId="2" applyNumberFormat="1" applyFont="1" applyFill="1" applyBorder="1" applyAlignment="1" applyProtection="1">
      <alignment vertical="top"/>
    </xf>
    <xf numFmtId="44" fontId="5" fillId="8" borderId="0" xfId="2" applyFont="1" applyFill="1" applyBorder="1" applyAlignment="1" applyProtection="1">
      <alignment horizontal="center"/>
    </xf>
    <xf numFmtId="0" fontId="11" fillId="2" borderId="0" xfId="0" applyFont="1" applyFill="1"/>
    <xf numFmtId="44" fontId="3" fillId="2" borderId="0" xfId="2" applyFont="1" applyFill="1" applyBorder="1" applyProtection="1"/>
    <xf numFmtId="0" fontId="3" fillId="2" borderId="0" xfId="0" applyFont="1" applyFill="1"/>
    <xf numFmtId="44" fontId="1" fillId="2" borderId="0" xfId="2" applyFont="1" applyFill="1" applyBorder="1" applyProtection="1"/>
    <xf numFmtId="0" fontId="7" fillId="5" borderId="0" xfId="0" applyFont="1" applyFill="1"/>
    <xf numFmtId="0" fontId="7" fillId="2" borderId="0" xfId="0" applyFont="1" applyFill="1"/>
    <xf numFmtId="0" fontId="12" fillId="5" borderId="0" xfId="0" applyFont="1" applyFill="1"/>
    <xf numFmtId="0" fontId="12" fillId="2" borderId="0" xfId="0" applyFont="1" applyFill="1"/>
    <xf numFmtId="164" fontId="6" fillId="5" borderId="0" xfId="1" applyNumberFormat="1" applyFont="1" applyFill="1" applyBorder="1" applyAlignment="1" applyProtection="1">
      <alignment horizontal="center"/>
    </xf>
    <xf numFmtId="0" fontId="6" fillId="5" borderId="0" xfId="1" applyNumberFormat="1" applyFont="1" applyFill="1" applyBorder="1" applyAlignment="1" applyProtection="1">
      <alignment horizontal="center"/>
    </xf>
    <xf numFmtId="44" fontId="5" fillId="2" borderId="0" xfId="2" applyFont="1" applyFill="1" applyBorder="1" applyAlignment="1" applyProtection="1">
      <alignment horizontal="left" wrapText="1"/>
    </xf>
    <xf numFmtId="164" fontId="5" fillId="3" borderId="0" xfId="1" applyNumberFormat="1" applyFont="1" applyFill="1" applyBorder="1" applyAlignment="1" applyProtection="1">
      <alignment horizontal="center"/>
    </xf>
    <xf numFmtId="0" fontId="5" fillId="3" borderId="0" xfId="1" applyNumberFormat="1" applyFont="1" applyFill="1" applyBorder="1" applyAlignment="1" applyProtection="1">
      <alignment horizontal="center"/>
    </xf>
    <xf numFmtId="164" fontId="5" fillId="2" borderId="0" xfId="1" applyNumberFormat="1" applyFont="1" applyFill="1" applyBorder="1" applyAlignment="1" applyProtection="1">
      <alignment horizontal="center"/>
    </xf>
    <xf numFmtId="0" fontId="5" fillId="2" borderId="0" xfId="0" applyFont="1" applyFill="1" applyAlignment="1">
      <alignment horizontal="left"/>
    </xf>
    <xf numFmtId="164" fontId="6" fillId="2" borderId="0" xfId="1" applyNumberFormat="1" applyFont="1" applyFill="1" applyBorder="1" applyAlignment="1" applyProtection="1">
      <alignment horizontal="center"/>
    </xf>
    <xf numFmtId="0" fontId="6" fillId="2" borderId="0" xfId="1" applyNumberFormat="1" applyFont="1" applyFill="1" applyBorder="1" applyAlignment="1" applyProtection="1">
      <alignment horizontal="center"/>
    </xf>
    <xf numFmtId="44" fontId="5" fillId="2" borderId="0" xfId="2" applyFont="1" applyFill="1" applyBorder="1" applyAlignment="1" applyProtection="1">
      <alignment horizontal="left" vertical="top" wrapText="1"/>
    </xf>
    <xf numFmtId="0" fontId="13" fillId="2" borderId="0" xfId="0" applyFont="1" applyFill="1" applyAlignment="1">
      <alignment horizontal="left"/>
    </xf>
    <xf numFmtId="164" fontId="10" fillId="2" borderId="0" xfId="1" applyNumberFormat="1" applyFont="1" applyFill="1" applyBorder="1" applyAlignment="1" applyProtection="1">
      <alignment horizontal="center"/>
    </xf>
    <xf numFmtId="0" fontId="0" fillId="2" borderId="0" xfId="0" applyFill="1" applyAlignment="1">
      <alignment horizontal="left"/>
    </xf>
    <xf numFmtId="0" fontId="7" fillId="2" borderId="0" xfId="0" applyFont="1" applyFill="1" applyAlignment="1">
      <alignment horizontal="left"/>
    </xf>
    <xf numFmtId="0" fontId="5" fillId="2" borderId="0" xfId="1" applyNumberFormat="1" applyFont="1" applyFill="1" applyBorder="1" applyAlignment="1" applyProtection="1">
      <alignment horizontal="center"/>
    </xf>
    <xf numFmtId="0" fontId="5" fillId="4" borderId="0" xfId="2" applyNumberFormat="1" applyFont="1" applyFill="1" applyBorder="1" applyAlignment="1" applyProtection="1">
      <alignment horizontal="center"/>
      <protection locked="0"/>
    </xf>
    <xf numFmtId="44" fontId="5" fillId="4" borderId="0" xfId="2" applyFont="1" applyFill="1" applyBorder="1" applyAlignment="1" applyProtection="1">
      <alignment horizontal="center"/>
      <protection locked="0"/>
    </xf>
    <xf numFmtId="49" fontId="5" fillId="5" borderId="0" xfId="2" applyNumberFormat="1" applyFont="1" applyFill="1" applyBorder="1" applyAlignment="1" applyProtection="1">
      <alignment horizontal="center"/>
    </xf>
    <xf numFmtId="44" fontId="5" fillId="5" borderId="0" xfId="2" applyFont="1" applyFill="1" applyBorder="1" applyAlignment="1" applyProtection="1">
      <alignment horizontal="left" vertical="top" wrapText="1"/>
    </xf>
    <xf numFmtId="164" fontId="5" fillId="5" borderId="0" xfId="1" applyNumberFormat="1" applyFont="1" applyFill="1" applyBorder="1" applyAlignment="1" applyProtection="1">
      <alignment horizontal="center"/>
    </xf>
    <xf numFmtId="164" fontId="5" fillId="5" borderId="0" xfId="1" applyNumberFormat="1" applyFont="1" applyFill="1" applyBorder="1" applyAlignment="1" applyProtection="1">
      <alignment horizontal="left"/>
    </xf>
    <xf numFmtId="14" fontId="5" fillId="5" borderId="0" xfId="0" applyNumberFormat="1" applyFont="1" applyFill="1"/>
    <xf numFmtId="49" fontId="5" fillId="5" borderId="0" xfId="2" applyNumberFormat="1" applyFont="1" applyFill="1" applyBorder="1" applyAlignment="1">
      <alignment horizontal="left" vertical="top" wrapText="1"/>
    </xf>
    <xf numFmtId="49" fontId="5" fillId="5" borderId="0" xfId="2" applyNumberFormat="1" applyFont="1" applyFill="1" applyBorder="1" applyAlignment="1">
      <alignment horizontal="left"/>
    </xf>
    <xf numFmtId="165" fontId="3" fillId="4" borderId="0" xfId="0" applyNumberFormat="1" applyFont="1" applyFill="1" applyAlignment="1" applyProtection="1">
      <alignment horizontal="center"/>
      <protection locked="0"/>
    </xf>
    <xf numFmtId="49" fontId="25" fillId="5" borderId="0" xfId="2" applyNumberFormat="1" applyFont="1" applyFill="1" applyBorder="1" applyAlignment="1">
      <alignment horizontal="left"/>
    </xf>
    <xf numFmtId="49" fontId="25" fillId="5" borderId="0" xfId="0" applyNumberFormat="1" applyFont="1" applyFill="1" applyAlignment="1">
      <alignment horizontal="right" wrapText="1"/>
    </xf>
    <xf numFmtId="14" fontId="25" fillId="5" borderId="0" xfId="0" applyNumberFormat="1" applyFont="1" applyFill="1"/>
    <xf numFmtId="49" fontId="25" fillId="5" borderId="0" xfId="0" applyNumberFormat="1" applyFont="1" applyFill="1" applyAlignment="1">
      <alignment horizontal="left"/>
    </xf>
    <xf numFmtId="0" fontId="25" fillId="5" borderId="0" xfId="0" applyFont="1" applyFill="1"/>
    <xf numFmtId="49" fontId="25" fillId="5" borderId="0" xfId="2" applyNumberFormat="1" applyFont="1" applyFill="1" applyBorder="1" applyAlignment="1">
      <alignment horizontal="left" vertical="top" wrapText="1"/>
    </xf>
    <xf numFmtId="0" fontId="26" fillId="0" borderId="0" xfId="0" applyFont="1"/>
    <xf numFmtId="165" fontId="25" fillId="4" borderId="0" xfId="2" applyNumberFormat="1" applyFont="1" applyFill="1" applyBorder="1" applyAlignment="1" applyProtection="1">
      <alignment horizontal="center"/>
      <protection locked="0"/>
    </xf>
    <xf numFmtId="44" fontId="25" fillId="4" borderId="0" xfId="2" applyFont="1" applyFill="1" applyBorder="1" applyAlignment="1" applyProtection="1">
      <alignment horizontal="center"/>
      <protection locked="0"/>
    </xf>
    <xf numFmtId="166" fontId="25" fillId="4" borderId="0" xfId="3" applyNumberFormat="1" applyFont="1" applyFill="1" applyBorder="1" applyAlignment="1" applyProtection="1">
      <alignment horizontal="center"/>
      <protection locked="0"/>
    </xf>
    <xf numFmtId="1" fontId="25" fillId="4" borderId="0" xfId="3" applyNumberFormat="1" applyFont="1" applyFill="1" applyBorder="1" applyAlignment="1" applyProtection="1">
      <alignment horizontal="center"/>
      <protection locked="0"/>
    </xf>
    <xf numFmtId="0" fontId="26" fillId="0" borderId="0" xfId="0" applyFont="1" applyAlignment="1">
      <alignment wrapText="1"/>
    </xf>
    <xf numFmtId="49" fontId="25" fillId="5" borderId="0" xfId="0" applyNumberFormat="1" applyFont="1" applyFill="1" applyAlignment="1">
      <alignment horizontal="center" wrapText="1"/>
    </xf>
    <xf numFmtId="49" fontId="25" fillId="5" borderId="0" xfId="2" applyNumberFormat="1" applyFont="1" applyFill="1" applyBorder="1" applyAlignment="1">
      <alignment horizontal="center"/>
    </xf>
    <xf numFmtId="0" fontId="25" fillId="6" borderId="0" xfId="0" applyFont="1" applyFill="1" applyAlignment="1">
      <alignment horizontal="center"/>
    </xf>
    <xf numFmtId="44" fontId="25" fillId="6" borderId="0" xfId="2" applyFont="1" applyFill="1" applyBorder="1" applyAlignment="1" applyProtection="1">
      <alignment horizontal="center"/>
    </xf>
    <xf numFmtId="0" fontId="26" fillId="5" borderId="0" xfId="0" applyFont="1" applyFill="1"/>
    <xf numFmtId="1" fontId="25" fillId="6" borderId="0" xfId="2" applyNumberFormat="1" applyFont="1" applyFill="1" applyBorder="1" applyAlignment="1" applyProtection="1">
      <alignment horizontal="center" wrapText="1"/>
    </xf>
    <xf numFmtId="1" fontId="25" fillId="5" borderId="0" xfId="2" applyNumberFormat="1" applyFont="1" applyFill="1" applyBorder="1" applyAlignment="1" applyProtection="1">
      <alignment horizontal="center" wrapText="1"/>
    </xf>
    <xf numFmtId="1" fontId="26" fillId="5" borderId="0" xfId="0" applyNumberFormat="1" applyFont="1" applyFill="1" applyAlignment="1">
      <alignment horizontal="center" wrapText="1"/>
    </xf>
    <xf numFmtId="49" fontId="3" fillId="5" borderId="0" xfId="0" applyNumberFormat="1" applyFont="1" applyFill="1" applyAlignment="1">
      <alignment horizontal="left" vertical="center" indent="1"/>
    </xf>
    <xf numFmtId="49" fontId="3" fillId="4" borderId="0" xfId="0" applyNumberFormat="1" applyFont="1" applyFill="1" applyAlignment="1" applyProtection="1">
      <alignment horizontal="left" vertical="center" indent="1"/>
      <protection locked="0"/>
    </xf>
    <xf numFmtId="44" fontId="5" fillId="9" borderId="0" xfId="2" applyFont="1" applyFill="1" applyBorder="1" applyAlignment="1" applyProtection="1">
      <alignment horizontal="center"/>
      <protection locked="0"/>
    </xf>
    <xf numFmtId="44" fontId="3" fillId="6" borderId="0" xfId="0" applyNumberFormat="1" applyFont="1" applyFill="1"/>
    <xf numFmtId="44" fontId="3" fillId="6" borderId="0" xfId="0" applyNumberFormat="1" applyFont="1" applyFill="1" applyAlignment="1">
      <alignment horizontal="center"/>
    </xf>
    <xf numFmtId="0" fontId="4" fillId="5" borderId="0" xfId="0" applyFont="1" applyFill="1" applyAlignment="1">
      <alignment horizontal="center"/>
    </xf>
    <xf numFmtId="44" fontId="4" fillId="5" borderId="0" xfId="2" applyFont="1" applyFill="1" applyBorder="1"/>
    <xf numFmtId="0" fontId="7" fillId="4" borderId="0" xfId="0" applyFont="1" applyFill="1" applyAlignment="1" applyProtection="1">
      <alignment horizontal="center"/>
      <protection locked="0"/>
    </xf>
    <xf numFmtId="0" fontId="7" fillId="5" borderId="0" xfId="0" applyFont="1" applyFill="1" applyAlignment="1">
      <alignment horizontal="center"/>
    </xf>
    <xf numFmtId="44" fontId="3" fillId="5" borderId="4" xfId="2" applyFont="1" applyFill="1" applyBorder="1" applyAlignment="1" applyProtection="1">
      <alignment horizontal="center" vertical="top" wrapText="1"/>
    </xf>
    <xf numFmtId="0" fontId="3" fillId="5" borderId="5" xfId="0" applyFont="1" applyFill="1" applyBorder="1" applyAlignment="1">
      <alignment horizontal="center"/>
    </xf>
    <xf numFmtId="0" fontId="3" fillId="5" borderId="4" xfId="0" applyFont="1" applyFill="1" applyBorder="1" applyAlignment="1">
      <alignment horizontal="center"/>
    </xf>
    <xf numFmtId="44" fontId="3" fillId="5" borderId="5" xfId="2" applyFont="1" applyFill="1" applyBorder="1" applyAlignment="1" applyProtection="1">
      <alignment horizontal="center" wrapText="1"/>
    </xf>
    <xf numFmtId="44" fontId="3" fillId="6" borderId="0" xfId="2" applyFont="1" applyFill="1" applyBorder="1" applyAlignment="1" applyProtection="1">
      <alignment horizontal="center"/>
    </xf>
    <xf numFmtId="44" fontId="3" fillId="6" borderId="0" xfId="2" applyFont="1" applyFill="1" applyBorder="1" applyProtection="1"/>
    <xf numFmtId="44" fontId="4" fillId="10" borderId="0" xfId="2" applyFont="1" applyFill="1" applyBorder="1" applyAlignment="1" applyProtection="1">
      <alignment horizontal="center"/>
    </xf>
    <xf numFmtId="44" fontId="4" fillId="10" borderId="0" xfId="2" applyFont="1" applyFill="1" applyBorder="1" applyProtection="1"/>
    <xf numFmtId="44" fontId="3" fillId="10" borderId="0" xfId="2" applyFont="1" applyFill="1" applyBorder="1" applyProtection="1"/>
    <xf numFmtId="0" fontId="3" fillId="10" borderId="6" xfId="0" applyFont="1" applyFill="1" applyBorder="1"/>
    <xf numFmtId="0" fontId="3" fillId="10" borderId="7" xfId="0" applyFont="1" applyFill="1" applyBorder="1"/>
    <xf numFmtId="0" fontId="3" fillId="10" borderId="0" xfId="0" applyFont="1" applyFill="1"/>
    <xf numFmtId="44" fontId="4" fillId="6" borderId="0" xfId="2" applyFont="1" applyFill="1" applyBorder="1" applyAlignment="1" applyProtection="1">
      <alignment horizontal="center"/>
    </xf>
    <xf numFmtId="44" fontId="4" fillId="6" borderId="4" xfId="0" applyNumberFormat="1" applyFont="1" applyFill="1" applyBorder="1" applyAlignment="1">
      <alignment horizontal="center"/>
    </xf>
    <xf numFmtId="44" fontId="4" fillId="6" borderId="4" xfId="0" applyNumberFormat="1" applyFont="1" applyFill="1" applyBorder="1"/>
    <xf numFmtId="44" fontId="3" fillId="6" borderId="4" xfId="0" applyNumberFormat="1" applyFont="1" applyFill="1" applyBorder="1"/>
    <xf numFmtId="44" fontId="3" fillId="6" borderId="4" xfId="2" applyFont="1" applyFill="1" applyBorder="1" applyProtection="1"/>
    <xf numFmtId="44" fontId="4" fillId="6" borderId="5" xfId="2" applyFont="1" applyFill="1" applyBorder="1" applyAlignment="1" applyProtection="1">
      <alignment horizontal="center"/>
    </xf>
    <xf numFmtId="44" fontId="4" fillId="6" borderId="5" xfId="2" applyFont="1" applyFill="1" applyBorder="1" applyProtection="1"/>
    <xf numFmtId="44" fontId="3" fillId="6" borderId="5" xfId="2" applyFont="1" applyFill="1" applyBorder="1" applyProtection="1"/>
    <xf numFmtId="0" fontId="4" fillId="10" borderId="6" xfId="0" applyFont="1" applyFill="1" applyBorder="1"/>
    <xf numFmtId="0" fontId="4" fillId="10" borderId="7" xfId="0" applyFont="1" applyFill="1" applyBorder="1"/>
    <xf numFmtId="0" fontId="0" fillId="10" borderId="6" xfId="0" applyFill="1" applyBorder="1"/>
    <xf numFmtId="0" fontId="0" fillId="10" borderId="8" xfId="0" applyFill="1" applyBorder="1"/>
    <xf numFmtId="44" fontId="4" fillId="6" borderId="4" xfId="2" applyFont="1" applyFill="1" applyBorder="1" applyAlignment="1" applyProtection="1">
      <alignment horizontal="center"/>
    </xf>
    <xf numFmtId="44" fontId="3" fillId="6" borderId="4" xfId="2" applyFont="1" applyFill="1" applyBorder="1" applyAlignment="1" applyProtection="1">
      <alignment horizontal="center"/>
    </xf>
    <xf numFmtId="44" fontId="3" fillId="6" borderId="5" xfId="2" applyFont="1" applyFill="1" applyBorder="1" applyAlignment="1" applyProtection="1">
      <alignment horizontal="center"/>
    </xf>
    <xf numFmtId="0" fontId="4" fillId="10" borderId="9" xfId="0" applyFont="1" applyFill="1" applyBorder="1" applyAlignment="1">
      <alignment horizontal="center"/>
    </xf>
    <xf numFmtId="44" fontId="4" fillId="10" borderId="10" xfId="2" applyFont="1" applyFill="1" applyBorder="1" applyAlignment="1" applyProtection="1">
      <alignment horizontal="center"/>
    </xf>
    <xf numFmtId="0" fontId="3" fillId="10" borderId="0" xfId="0" applyFont="1" applyFill="1" applyAlignment="1">
      <alignment horizontal="center"/>
    </xf>
    <xf numFmtId="44" fontId="3" fillId="5" borderId="5" xfId="2" applyFont="1" applyFill="1" applyBorder="1" applyAlignment="1" applyProtection="1">
      <alignment horizontal="center" vertical="top" wrapText="1"/>
    </xf>
    <xf numFmtId="44" fontId="3" fillId="0" borderId="4" xfId="2" applyFont="1" applyBorder="1" applyAlignment="1" applyProtection="1">
      <alignment horizontal="center" vertical="top" wrapText="1"/>
    </xf>
    <xf numFmtId="44" fontId="3" fillId="0" borderId="5" xfId="2" applyFont="1" applyBorder="1" applyAlignment="1" applyProtection="1">
      <alignment horizontal="center" vertical="top" wrapText="1"/>
    </xf>
    <xf numFmtId="44" fontId="3" fillId="0" borderId="4" xfId="2" applyFont="1" applyBorder="1" applyAlignment="1" applyProtection="1">
      <alignment horizontal="center" vertical="center" wrapText="1"/>
    </xf>
    <xf numFmtId="0" fontId="6" fillId="5" borderId="0" xfId="0" applyFont="1" applyFill="1" applyAlignment="1">
      <alignment horizontal="center"/>
    </xf>
    <xf numFmtId="0" fontId="7" fillId="5" borderId="0" xfId="0" applyFont="1" applyFill="1" applyAlignment="1">
      <alignment horizontal="right"/>
    </xf>
    <xf numFmtId="44" fontId="5" fillId="5" borderId="0" xfId="2" applyFont="1" applyFill="1" applyBorder="1" applyAlignment="1" applyProtection="1">
      <alignment horizontal="center"/>
    </xf>
    <xf numFmtId="2" fontId="10" fillId="0" borderId="0" xfId="0" applyNumberFormat="1" applyFont="1" applyAlignment="1">
      <alignment horizontal="center"/>
    </xf>
    <xf numFmtId="44" fontId="6" fillId="6" borderId="0" xfId="2" applyFont="1" applyFill="1" applyAlignment="1" applyProtection="1">
      <alignment horizontal="center"/>
    </xf>
    <xf numFmtId="44" fontId="5" fillId="6" borderId="0" xfId="2" applyFont="1" applyFill="1" applyAlignment="1" applyProtection="1">
      <alignment horizontal="center"/>
    </xf>
    <xf numFmtId="44" fontId="6" fillId="0" borderId="0" xfId="2" applyFont="1" applyProtection="1"/>
    <xf numFmtId="44" fontId="5" fillId="0" borderId="0" xfId="2" applyFont="1" applyProtection="1"/>
    <xf numFmtId="44" fontId="5" fillId="0" borderId="11" xfId="2" applyFont="1" applyBorder="1" applyProtection="1"/>
    <xf numFmtId="44" fontId="6" fillId="5" borderId="0" xfId="2" applyFont="1" applyFill="1" applyBorder="1" applyProtection="1"/>
    <xf numFmtId="44" fontId="4" fillId="4" borderId="10" xfId="2" applyFont="1" applyFill="1" applyBorder="1" applyAlignment="1" applyProtection="1">
      <alignment horizontal="center"/>
      <protection locked="0"/>
    </xf>
    <xf numFmtId="44" fontId="4" fillId="4" borderId="8" xfId="2" applyFont="1" applyFill="1" applyBorder="1" applyProtection="1">
      <protection locked="0"/>
    </xf>
    <xf numFmtId="44" fontId="4" fillId="4" borderId="12" xfId="2" applyFont="1" applyFill="1" applyBorder="1" applyProtection="1">
      <protection locked="0"/>
    </xf>
    <xf numFmtId="44" fontId="4" fillId="4" borderId="13" xfId="2" applyFont="1" applyFill="1" applyBorder="1" applyAlignment="1" applyProtection="1">
      <alignment horizontal="center"/>
      <protection locked="0"/>
    </xf>
    <xf numFmtId="44" fontId="4" fillId="4" borderId="3" xfId="2" applyFont="1" applyFill="1" applyBorder="1" applyProtection="1">
      <protection locked="0"/>
    </xf>
    <xf numFmtId="44" fontId="4" fillId="4" borderId="14" xfId="2" applyFont="1" applyFill="1" applyBorder="1" applyProtection="1">
      <protection locked="0"/>
    </xf>
    <xf numFmtId="0" fontId="4" fillId="4" borderId="3" xfId="0" applyFont="1" applyFill="1" applyBorder="1" applyProtection="1">
      <protection locked="0"/>
    </xf>
    <xf numFmtId="44" fontId="4" fillId="6" borderId="13" xfId="2" applyFont="1" applyFill="1" applyBorder="1" applyAlignment="1" applyProtection="1">
      <alignment horizontal="center"/>
    </xf>
    <xf numFmtId="44" fontId="4" fillId="6" borderId="3" xfId="2" applyFont="1" applyFill="1" applyBorder="1" applyProtection="1"/>
    <xf numFmtId="44" fontId="4" fillId="6" borderId="14" xfId="2" applyFont="1" applyFill="1" applyBorder="1" applyProtection="1"/>
    <xf numFmtId="0" fontId="28" fillId="2" borderId="0" xfId="0" applyFont="1" applyFill="1" applyAlignment="1">
      <alignment horizontal="center"/>
    </xf>
    <xf numFmtId="44" fontId="4" fillId="4" borderId="8" xfId="2" applyFont="1" applyFill="1" applyBorder="1" applyAlignment="1" applyProtection="1">
      <alignment horizontal="center"/>
      <protection locked="0"/>
    </xf>
    <xf numFmtId="44" fontId="4" fillId="4" borderId="3" xfId="2" applyFont="1" applyFill="1" applyBorder="1" applyAlignment="1" applyProtection="1">
      <alignment horizontal="center"/>
      <protection locked="0"/>
    </xf>
    <xf numFmtId="44" fontId="4" fillId="6" borderId="14" xfId="2" applyFont="1" applyFill="1" applyBorder="1" applyAlignment="1" applyProtection="1">
      <alignment horizontal="center"/>
    </xf>
    <xf numFmtId="44" fontId="4" fillId="6" borderId="12" xfId="0" applyNumberFormat="1" applyFont="1" applyFill="1" applyBorder="1" applyAlignment="1">
      <alignment horizontal="center"/>
    </xf>
    <xf numFmtId="0" fontId="4" fillId="10" borderId="6" xfId="0" applyFont="1" applyFill="1" applyBorder="1" applyAlignment="1">
      <alignment horizontal="center"/>
    </xf>
    <xf numFmtId="44" fontId="4" fillId="6" borderId="7" xfId="2" applyFont="1" applyFill="1" applyBorder="1" applyAlignment="1" applyProtection="1">
      <alignment horizontal="center"/>
    </xf>
    <xf numFmtId="0" fontId="8" fillId="2" borderId="0" xfId="0" applyFont="1" applyFill="1"/>
    <xf numFmtId="0" fontId="3" fillId="2" borderId="0" xfId="0" applyFont="1" applyFill="1" applyAlignment="1">
      <alignment horizontal="center"/>
    </xf>
    <xf numFmtId="44" fontId="4" fillId="2" borderId="0" xfId="2" applyFont="1" applyFill="1" applyBorder="1"/>
    <xf numFmtId="0" fontId="4" fillId="2" borderId="0" xfId="0" applyFont="1" applyFill="1"/>
    <xf numFmtId="44" fontId="1" fillId="2" borderId="0" xfId="2" applyFill="1" applyBorder="1"/>
    <xf numFmtId="44" fontId="4" fillId="2" borderId="0" xfId="2" applyFont="1" applyFill="1" applyBorder="1" applyProtection="1"/>
    <xf numFmtId="49" fontId="17" fillId="2" borderId="0" xfId="0" applyNumberFormat="1" applyFont="1" applyFill="1"/>
    <xf numFmtId="49" fontId="5" fillId="2" borderId="0" xfId="0" applyNumberFormat="1" applyFont="1" applyFill="1" applyAlignment="1">
      <alignment horizontal="center"/>
    </xf>
    <xf numFmtId="0" fontId="5" fillId="2" borderId="0" xfId="0" applyFont="1" applyFill="1" applyAlignment="1">
      <alignment horizontal="right"/>
    </xf>
    <xf numFmtId="10" fontId="14" fillId="2" borderId="0" xfId="0" applyNumberFormat="1" applyFont="1" applyFill="1" applyAlignment="1">
      <alignment horizontal="center"/>
    </xf>
    <xf numFmtId="1" fontId="14" fillId="2" borderId="0" xfId="0" applyNumberFormat="1" applyFont="1" applyFill="1" applyAlignment="1">
      <alignment horizontal="center"/>
    </xf>
    <xf numFmtId="0" fontId="14" fillId="2" borderId="0" xfId="0" applyFont="1" applyFill="1"/>
    <xf numFmtId="0" fontId="14" fillId="2" borderId="0" xfId="0" applyFont="1" applyFill="1" applyAlignment="1">
      <alignment horizontal="right"/>
    </xf>
    <xf numFmtId="10" fontId="5" fillId="2" borderId="0" xfId="0" applyNumberFormat="1" applyFont="1" applyFill="1" applyAlignment="1">
      <alignment horizontal="center"/>
    </xf>
    <xf numFmtId="1" fontId="5" fillId="2" borderId="0" xfId="0" applyNumberFormat="1" applyFont="1" applyFill="1" applyAlignment="1">
      <alignment horizontal="center"/>
    </xf>
    <xf numFmtId="10" fontId="3" fillId="2" borderId="0" xfId="3" applyNumberFormat="1" applyFont="1" applyFill="1" applyBorder="1" applyAlignment="1">
      <alignment horizontal="center"/>
    </xf>
    <xf numFmtId="1" fontId="3" fillId="2" borderId="0" xfId="2" applyNumberFormat="1" applyFont="1" applyFill="1" applyBorder="1" applyAlignment="1">
      <alignment horizontal="center"/>
    </xf>
    <xf numFmtId="49" fontId="26" fillId="2" borderId="0" xfId="3" applyNumberFormat="1" applyFont="1" applyFill="1" applyBorder="1" applyAlignment="1">
      <alignment horizontal="center"/>
    </xf>
    <xf numFmtId="49" fontId="26" fillId="2" borderId="0" xfId="2" applyNumberFormat="1" applyFont="1" applyFill="1" applyBorder="1" applyAlignment="1">
      <alignment horizontal="center"/>
    </xf>
    <xf numFmtId="49" fontId="26" fillId="2" borderId="0" xfId="2" applyNumberFormat="1" applyFont="1" applyFill="1" applyBorder="1"/>
    <xf numFmtId="49" fontId="26" fillId="2" borderId="0" xfId="0" applyNumberFormat="1" applyFont="1" applyFill="1"/>
    <xf numFmtId="10" fontId="26" fillId="2" borderId="0" xfId="3" applyNumberFormat="1" applyFont="1" applyFill="1" applyBorder="1" applyAlignment="1">
      <alignment horizontal="center"/>
    </xf>
    <xf numFmtId="1" fontId="26" fillId="2" borderId="0" xfId="2" applyNumberFormat="1" applyFont="1" applyFill="1" applyBorder="1" applyAlignment="1">
      <alignment horizontal="center"/>
    </xf>
    <xf numFmtId="44" fontId="26" fillId="2" borderId="0" xfId="2" applyFont="1" applyFill="1" applyBorder="1"/>
    <xf numFmtId="0" fontId="26" fillId="2" borderId="0" xfId="0" applyFont="1" applyFill="1"/>
    <xf numFmtId="1" fontId="26" fillId="2" borderId="0" xfId="0" applyNumberFormat="1" applyFont="1" applyFill="1" applyAlignment="1">
      <alignment horizontal="center"/>
    </xf>
    <xf numFmtId="10" fontId="26" fillId="2" borderId="0" xfId="0" applyNumberFormat="1" applyFont="1" applyFill="1" applyAlignment="1">
      <alignment horizontal="center"/>
    </xf>
    <xf numFmtId="10" fontId="0" fillId="2" borderId="0" xfId="0" applyNumberFormat="1" applyFill="1" applyAlignment="1">
      <alignment horizontal="center"/>
    </xf>
    <xf numFmtId="1" fontId="0" fillId="2" borderId="0" xfId="0" applyNumberFormat="1" applyFill="1" applyAlignment="1">
      <alignment horizontal="center"/>
    </xf>
    <xf numFmtId="49" fontId="17" fillId="2" borderId="0" xfId="0" applyNumberFormat="1" applyFont="1" applyFill="1" applyAlignment="1">
      <alignment horizontal="center"/>
    </xf>
    <xf numFmtId="0" fontId="17" fillId="2" borderId="0" xfId="0" applyFont="1" applyFill="1" applyAlignment="1">
      <alignment horizontal="center"/>
    </xf>
    <xf numFmtId="49" fontId="29" fillId="2" borderId="0" xfId="0" applyNumberFormat="1" applyFont="1" applyFill="1" applyAlignment="1">
      <alignment horizontal="center" vertical="center"/>
    </xf>
    <xf numFmtId="49" fontId="29" fillId="2" borderId="0" xfId="0" applyNumberFormat="1" applyFont="1" applyFill="1" applyAlignment="1">
      <alignment horizontal="center"/>
    </xf>
    <xf numFmtId="165" fontId="3" fillId="2" borderId="0" xfId="0" applyNumberFormat="1" applyFont="1" applyFill="1" applyAlignment="1" applyProtection="1">
      <alignment horizontal="center"/>
      <protection locked="0"/>
    </xf>
    <xf numFmtId="49" fontId="3" fillId="2" borderId="0" xfId="0" applyNumberFormat="1" applyFont="1" applyFill="1" applyAlignment="1" applyProtection="1">
      <alignment horizontal="center"/>
      <protection locked="0"/>
    </xf>
    <xf numFmtId="49" fontId="0" fillId="4" borderId="3" xfId="0" applyNumberFormat="1" applyFill="1" applyBorder="1" applyAlignment="1" applyProtection="1">
      <alignment horizontal="center"/>
      <protection locked="0"/>
    </xf>
    <xf numFmtId="49" fontId="27" fillId="5" borderId="0" xfId="0" applyNumberFormat="1" applyFont="1" applyFill="1" applyAlignment="1">
      <alignment horizontal="right" vertical="center"/>
    </xf>
    <xf numFmtId="49" fontId="27" fillId="2" borderId="0" xfId="0" applyNumberFormat="1" applyFont="1" applyFill="1" applyAlignment="1">
      <alignment horizontal="right"/>
    </xf>
    <xf numFmtId="2" fontId="27" fillId="2" borderId="0" xfId="0" applyNumberFormat="1" applyFont="1" applyFill="1" applyAlignment="1" applyProtection="1">
      <alignment horizontal="center"/>
      <protection hidden="1"/>
    </xf>
    <xf numFmtId="0" fontId="4" fillId="2" borderId="0" xfId="0" applyFont="1" applyFill="1" applyAlignment="1">
      <alignment horizontal="center"/>
    </xf>
    <xf numFmtId="0" fontId="8" fillId="2" borderId="0" xfId="0" applyFont="1" applyFill="1" applyAlignment="1">
      <alignment horizontal="center"/>
    </xf>
    <xf numFmtId="44" fontId="6" fillId="2" borderId="0" xfId="2" applyFont="1" applyFill="1" applyBorder="1" applyProtection="1"/>
    <xf numFmtId="44" fontId="5" fillId="2" borderId="0" xfId="2" applyFont="1" applyFill="1" applyBorder="1" applyProtection="1"/>
    <xf numFmtId="49" fontId="5" fillId="2" borderId="0" xfId="0" applyNumberFormat="1" applyFont="1" applyFill="1"/>
    <xf numFmtId="0" fontId="5" fillId="2" borderId="0" xfId="0" applyFont="1" applyFill="1" applyAlignment="1">
      <alignment horizontal="center"/>
    </xf>
    <xf numFmtId="17" fontId="5" fillId="2" borderId="0" xfId="0" applyNumberFormat="1" applyFont="1" applyFill="1" applyAlignment="1">
      <alignment horizontal="center"/>
    </xf>
    <xf numFmtId="17" fontId="1" fillId="2" borderId="0" xfId="2" applyNumberFormat="1" applyFill="1" applyBorder="1" applyAlignment="1">
      <alignment horizontal="center"/>
    </xf>
    <xf numFmtId="10" fontId="1" fillId="2" borderId="0" xfId="3" applyNumberFormat="1" applyFill="1" applyBorder="1" applyAlignment="1">
      <alignment horizontal="center"/>
    </xf>
    <xf numFmtId="17" fontId="5" fillId="2" borderId="0" xfId="2" applyNumberFormat="1" applyFont="1" applyFill="1" applyBorder="1" applyAlignment="1">
      <alignment horizontal="center"/>
    </xf>
    <xf numFmtId="10" fontId="5" fillId="2" borderId="0" xfId="3" applyNumberFormat="1" applyFont="1" applyFill="1" applyBorder="1" applyAlignment="1">
      <alignment horizontal="center"/>
    </xf>
    <xf numFmtId="17" fontId="6" fillId="2" borderId="0" xfId="2" applyNumberFormat="1" applyFont="1" applyFill="1" applyBorder="1" applyAlignment="1">
      <alignment horizontal="center"/>
    </xf>
    <xf numFmtId="10" fontId="6" fillId="2" borderId="0" xfId="3" applyNumberFormat="1" applyFont="1" applyFill="1" applyBorder="1" applyAlignment="1">
      <alignment horizontal="center"/>
    </xf>
    <xf numFmtId="17" fontId="0" fillId="2" borderId="0" xfId="0" applyNumberFormat="1" applyFill="1" applyAlignment="1">
      <alignment horizontal="center"/>
    </xf>
    <xf numFmtId="0" fontId="26" fillId="2" borderId="0" xfId="0" applyFont="1" applyFill="1" applyAlignment="1">
      <alignment wrapText="1"/>
    </xf>
    <xf numFmtId="1" fontId="26" fillId="2" borderId="0" xfId="0" applyNumberFormat="1" applyFont="1" applyFill="1" applyAlignment="1">
      <alignment horizontal="center" wrapText="1"/>
    </xf>
    <xf numFmtId="0" fontId="26" fillId="2" borderId="0" xfId="0" applyFont="1" applyFill="1" applyAlignment="1">
      <alignment horizontal="center"/>
    </xf>
    <xf numFmtId="0" fontId="0" fillId="2" borderId="0" xfId="0" applyFill="1" applyAlignment="1">
      <alignment wrapText="1"/>
    </xf>
    <xf numFmtId="1" fontId="0" fillId="2" borderId="0" xfId="0" applyNumberFormat="1" applyFill="1" applyAlignment="1">
      <alignment horizontal="center" wrapText="1"/>
    </xf>
    <xf numFmtId="0" fontId="15" fillId="2" borderId="0" xfId="0" applyFont="1" applyFill="1" applyAlignment="1">
      <alignment wrapText="1"/>
    </xf>
    <xf numFmtId="0" fontId="29" fillId="2" borderId="0" xfId="0" applyFont="1" applyFill="1"/>
    <xf numFmtId="0" fontId="30" fillId="2" borderId="0" xfId="0" applyFont="1" applyFill="1" applyAlignment="1">
      <alignment horizontal="center"/>
    </xf>
    <xf numFmtId="0" fontId="30" fillId="2" borderId="0" xfId="0" applyFont="1" applyFill="1"/>
    <xf numFmtId="0" fontId="29" fillId="2" borderId="0" xfId="0" applyFont="1" applyFill="1" applyAlignment="1">
      <alignment horizontal="center"/>
    </xf>
    <xf numFmtId="0" fontId="3" fillId="4" borderId="0" xfId="0" applyFont="1" applyFill="1" applyAlignment="1" applyProtection="1">
      <alignment horizontal="center"/>
      <protection locked="0"/>
    </xf>
    <xf numFmtId="0" fontId="7" fillId="5" borderId="0" xfId="0" applyFont="1" applyFill="1" applyAlignment="1">
      <alignment horizontal="left"/>
    </xf>
    <xf numFmtId="0" fontId="7" fillId="5" borderId="7" xfId="0" applyFont="1" applyFill="1" applyBorder="1" applyAlignment="1">
      <alignment horizontal="center"/>
    </xf>
    <xf numFmtId="2" fontId="27" fillId="2" borderId="7" xfId="0" applyNumberFormat="1" applyFont="1" applyFill="1" applyBorder="1" applyAlignment="1" applyProtection="1">
      <alignment horizontal="center"/>
      <protection hidden="1"/>
    </xf>
    <xf numFmtId="0" fontId="3" fillId="5" borderId="7" xfId="0" applyFont="1" applyFill="1" applyBorder="1" applyAlignment="1">
      <alignment horizontal="center"/>
    </xf>
    <xf numFmtId="44" fontId="3" fillId="6" borderId="7" xfId="2" applyFont="1" applyFill="1" applyBorder="1" applyAlignment="1" applyProtection="1">
      <alignment horizontal="center"/>
    </xf>
    <xf numFmtId="44" fontId="4" fillId="10" borderId="7" xfId="2" applyFont="1" applyFill="1" applyBorder="1" applyAlignment="1" applyProtection="1">
      <alignment horizontal="center"/>
    </xf>
    <xf numFmtId="44" fontId="4" fillId="6" borderId="12" xfId="2" applyFont="1" applyFill="1" applyBorder="1" applyAlignment="1" applyProtection="1">
      <alignment horizontal="center"/>
    </xf>
    <xf numFmtId="0" fontId="5" fillId="5" borderId="0" xfId="0" applyFont="1" applyFill="1" applyAlignment="1">
      <alignment horizontal="center" wrapText="1"/>
    </xf>
    <xf numFmtId="0" fontId="5" fillId="4" borderId="0" xfId="0" applyFont="1" applyFill="1" applyAlignment="1" applyProtection="1">
      <alignment horizontal="center"/>
      <protection locked="0"/>
    </xf>
    <xf numFmtId="165" fontId="5" fillId="4" borderId="0" xfId="0" applyNumberFormat="1" applyFont="1" applyFill="1" applyAlignment="1" applyProtection="1">
      <alignment horizontal="center"/>
      <protection locked="0"/>
    </xf>
    <xf numFmtId="49" fontId="5" fillId="5" borderId="0" xfId="2" applyNumberFormat="1" applyFont="1" applyFill="1" applyBorder="1" applyAlignment="1" applyProtection="1"/>
    <xf numFmtId="49" fontId="5" fillId="4" borderId="0" xfId="2" applyNumberFormat="1" applyFont="1" applyFill="1" applyBorder="1" applyAlignment="1" applyProtection="1">
      <alignment horizontal="left" vertical="top"/>
      <protection locked="0"/>
    </xf>
    <xf numFmtId="49" fontId="5" fillId="5" borderId="0" xfId="2" applyNumberFormat="1" applyFont="1" applyFill="1" applyBorder="1" applyAlignment="1" applyProtection="1">
      <alignment horizontal="left" vertical="top"/>
    </xf>
    <xf numFmtId="44" fontId="6" fillId="5" borderId="0" xfId="2" applyFont="1" applyFill="1" applyBorder="1"/>
    <xf numFmtId="49" fontId="5" fillId="4" borderId="0" xfId="0" applyNumberFormat="1" applyFont="1" applyFill="1" applyAlignment="1" applyProtection="1">
      <alignment horizontal="left"/>
      <protection locked="0"/>
    </xf>
    <xf numFmtId="0" fontId="6" fillId="5" borderId="0" xfId="0" applyFont="1" applyFill="1"/>
    <xf numFmtId="0" fontId="6" fillId="0" borderId="0" xfId="0" applyFont="1"/>
    <xf numFmtId="44" fontId="7" fillId="6" borderId="0" xfId="2" applyFont="1" applyFill="1" applyBorder="1" applyAlignment="1" applyProtection="1">
      <alignment horizontal="center"/>
    </xf>
    <xf numFmtId="49" fontId="5" fillId="5" borderId="0" xfId="2" applyNumberFormat="1" applyFont="1" applyFill="1" applyBorder="1" applyAlignment="1" applyProtection="1">
      <alignment horizontal="left"/>
    </xf>
    <xf numFmtId="49" fontId="6" fillId="4" borderId="0" xfId="2" applyNumberFormat="1" applyFont="1" applyFill="1" applyBorder="1" applyProtection="1">
      <protection locked="0"/>
    </xf>
    <xf numFmtId="49" fontId="6" fillId="5" borderId="0" xfId="2" applyNumberFormat="1" applyFont="1" applyFill="1" applyBorder="1"/>
    <xf numFmtId="10" fontId="6" fillId="4" borderId="0" xfId="3" applyNumberFormat="1" applyFont="1" applyFill="1" applyBorder="1" applyAlignment="1" applyProtection="1">
      <alignment horizontal="center"/>
      <protection locked="0"/>
    </xf>
    <xf numFmtId="49" fontId="6" fillId="4" borderId="0" xfId="0" applyNumberFormat="1" applyFont="1" applyFill="1" applyProtection="1">
      <protection locked="0"/>
    </xf>
    <xf numFmtId="49" fontId="6" fillId="5" borderId="0" xfId="0" applyNumberFormat="1" applyFont="1" applyFill="1"/>
    <xf numFmtId="44" fontId="7" fillId="6" borderId="0" xfId="2" applyFont="1" applyFill="1" applyBorder="1" applyAlignment="1" applyProtection="1"/>
    <xf numFmtId="0" fontId="6" fillId="4" borderId="0" xfId="0" applyFont="1" applyFill="1" applyProtection="1">
      <protection locked="0"/>
    </xf>
    <xf numFmtId="49" fontId="5" fillId="5" borderId="0" xfId="2" applyNumberFormat="1" applyFont="1" applyFill="1" applyBorder="1" applyProtection="1"/>
    <xf numFmtId="44" fontId="5" fillId="4" borderId="0" xfId="2" applyFont="1" applyFill="1" applyBorder="1" applyProtection="1">
      <protection locked="0"/>
    </xf>
    <xf numFmtId="44" fontId="5" fillId="5" borderId="0" xfId="2" applyFont="1" applyFill="1" applyBorder="1"/>
    <xf numFmtId="49" fontId="7" fillId="0" borderId="0" xfId="0" applyNumberFormat="1" applyFont="1"/>
    <xf numFmtId="49" fontId="7" fillId="5" borderId="0" xfId="0" applyNumberFormat="1" applyFont="1" applyFill="1"/>
    <xf numFmtId="44" fontId="7" fillId="5" borderId="0" xfId="2" applyFont="1" applyFill="1" applyBorder="1" applyAlignment="1" applyProtection="1"/>
    <xf numFmtId="44" fontId="4" fillId="6" borderId="3" xfId="2" applyFont="1" applyFill="1" applyBorder="1" applyAlignment="1" applyProtection="1">
      <alignment horizontal="center"/>
    </xf>
    <xf numFmtId="44" fontId="4" fillId="4" borderId="3" xfId="2" applyFont="1" applyFill="1" applyBorder="1" applyAlignment="1" applyProtection="1">
      <alignment vertical="center"/>
      <protection locked="0"/>
    </xf>
    <xf numFmtId="44" fontId="4" fillId="6" borderId="3" xfId="2" applyFont="1" applyFill="1" applyBorder="1" applyAlignment="1" applyProtection="1">
      <alignment vertical="center"/>
    </xf>
    <xf numFmtId="44" fontId="0" fillId="4" borderId="3" xfId="2" applyFont="1" applyFill="1" applyBorder="1" applyAlignment="1" applyProtection="1">
      <alignment vertical="center"/>
      <protection locked="0"/>
    </xf>
    <xf numFmtId="167" fontId="5" fillId="4" borderId="3" xfId="0" applyNumberFormat="1" applyFont="1" applyFill="1" applyBorder="1" applyAlignment="1" applyProtection="1">
      <alignment horizontal="left"/>
      <protection locked="0"/>
    </xf>
    <xf numFmtId="0" fontId="5" fillId="4" borderId="3" xfId="1" applyNumberFormat="1" applyFont="1" applyFill="1" applyBorder="1" applyAlignment="1" applyProtection="1">
      <alignment horizontal="center"/>
      <protection locked="0"/>
    </xf>
    <xf numFmtId="44" fontId="5" fillId="4" borderId="3" xfId="2" applyFont="1" applyFill="1" applyBorder="1" applyAlignment="1" applyProtection="1">
      <alignment horizontal="center"/>
      <protection locked="0"/>
    </xf>
    <xf numFmtId="44" fontId="5" fillId="6" borderId="3" xfId="2" applyFont="1" applyFill="1" applyBorder="1" applyAlignment="1" applyProtection="1">
      <alignment horizontal="center"/>
    </xf>
    <xf numFmtId="44" fontId="0" fillId="6" borderId="3" xfId="2" applyFont="1" applyFill="1" applyBorder="1" applyAlignment="1" applyProtection="1">
      <alignment vertical="center"/>
    </xf>
    <xf numFmtId="0" fontId="5" fillId="5" borderId="0" xfId="1" applyNumberFormat="1" applyFont="1" applyFill="1" applyBorder="1" applyAlignment="1" applyProtection="1">
      <alignment horizontal="center"/>
    </xf>
    <xf numFmtId="0" fontId="3" fillId="5" borderId="0" xfId="0" applyFont="1" applyFill="1" applyAlignment="1">
      <alignment horizontal="left" vertical="center"/>
    </xf>
    <xf numFmtId="44" fontId="3" fillId="0" borderId="0" xfId="2" applyFont="1" applyFill="1" applyBorder="1" applyAlignment="1" applyProtection="1">
      <alignment horizontal="right"/>
      <protection locked="0"/>
    </xf>
    <xf numFmtId="44" fontId="0" fillId="4" borderId="3" xfId="0" applyNumberFormat="1" applyFill="1" applyBorder="1" applyAlignment="1" applyProtection="1">
      <alignment vertical="center"/>
      <protection locked="0"/>
    </xf>
    <xf numFmtId="44" fontId="0" fillId="4" borderId="3" xfId="0" applyNumberFormat="1" applyFill="1" applyBorder="1" applyProtection="1">
      <protection locked="0"/>
    </xf>
    <xf numFmtId="0" fontId="31" fillId="0" borderId="0" xfId="0" applyFont="1" applyAlignment="1">
      <alignment horizontal="center"/>
    </xf>
    <xf numFmtId="0" fontId="32" fillId="2" borderId="0" xfId="0" applyFont="1" applyFill="1" applyAlignment="1">
      <alignment horizontal="center"/>
    </xf>
    <xf numFmtId="0" fontId="32" fillId="2" borderId="0" xfId="0" applyFont="1" applyFill="1"/>
    <xf numFmtId="0" fontId="33" fillId="2" borderId="0" xfId="0" applyFont="1" applyFill="1"/>
    <xf numFmtId="0" fontId="34" fillId="2" borderId="0" xfId="0" applyFont="1" applyFill="1"/>
    <xf numFmtId="0" fontId="33" fillId="2" borderId="0" xfId="0" applyFont="1" applyFill="1" applyAlignment="1">
      <alignment wrapText="1"/>
    </xf>
    <xf numFmtId="0" fontId="33" fillId="2" borderId="0" xfId="0" applyFont="1" applyFill="1" applyAlignment="1">
      <alignment vertical="top" wrapText="1"/>
    </xf>
    <xf numFmtId="0" fontId="33" fillId="2" borderId="0" xfId="0" applyFont="1" applyFill="1" applyAlignment="1">
      <alignment horizontal="left" vertical="top" wrapText="1"/>
    </xf>
    <xf numFmtId="0" fontId="42" fillId="2" borderId="0" xfId="0" applyFont="1" applyFill="1" applyAlignment="1">
      <alignment vertical="top" wrapText="1"/>
    </xf>
    <xf numFmtId="0" fontId="42" fillId="2" borderId="0" xfId="0" applyFont="1" applyFill="1" applyAlignment="1">
      <alignment wrapText="1"/>
    </xf>
    <xf numFmtId="0" fontId="39" fillId="2" borderId="0" xfId="0" applyFont="1" applyFill="1" applyAlignment="1">
      <alignment wrapText="1"/>
    </xf>
    <xf numFmtId="0" fontId="39" fillId="2" borderId="0" xfId="0" applyFont="1" applyFill="1" applyAlignment="1">
      <alignment vertical="top" wrapText="1"/>
    </xf>
    <xf numFmtId="44" fontId="3" fillId="0" borderId="7" xfId="2" applyFont="1" applyBorder="1" applyAlignment="1" applyProtection="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3" fillId="6" borderId="0" xfId="0" applyFont="1" applyFill="1" applyAlignment="1">
      <alignment horizontal="center"/>
    </xf>
    <xf numFmtId="0" fontId="0" fillId="0" borderId="0" xfId="0"/>
    <xf numFmtId="0" fontId="7" fillId="0" borderId="15" xfId="0" quotePrefix="1" applyFont="1" applyBorder="1" applyAlignment="1">
      <alignment horizontal="center" vertical="center"/>
    </xf>
    <xf numFmtId="0" fontId="3" fillId="6" borderId="0" xfId="0" applyFont="1" applyFill="1" applyAlignment="1">
      <alignment horizontal="left"/>
    </xf>
    <xf numFmtId="0" fontId="0" fillId="6" borderId="0" xfId="0" applyFill="1"/>
    <xf numFmtId="0" fontId="7" fillId="5" borderId="0" xfId="0" applyFont="1" applyFill="1" applyAlignment="1">
      <alignment horizontal="left"/>
    </xf>
    <xf numFmtId="44" fontId="6" fillId="5" borderId="16" xfId="2" applyFont="1" applyFill="1" applyBorder="1" applyAlignment="1" applyProtection="1"/>
    <xf numFmtId="0" fontId="0" fillId="5" borderId="16" xfId="0" applyFill="1" applyBorder="1"/>
    <xf numFmtId="0" fontId="7" fillId="5" borderId="0" xfId="0" applyFont="1" applyFill="1"/>
    <xf numFmtId="0" fontId="0" fillId="5" borderId="0" xfId="0" applyFill="1"/>
    <xf numFmtId="0" fontId="5" fillId="5" borderId="0" xfId="0" applyFont="1" applyFill="1"/>
    <xf numFmtId="49" fontId="15" fillId="5" borderId="0" xfId="0" applyNumberFormat="1" applyFont="1" applyFill="1" applyAlignment="1">
      <alignment horizontal="center"/>
    </xf>
    <xf numFmtId="0" fontId="0" fillId="5" borderId="0" xfId="0" applyFill="1" applyAlignment="1">
      <alignment horizontal="center"/>
    </xf>
    <xf numFmtId="0" fontId="7" fillId="5" borderId="0" xfId="0" applyFont="1" applyFill="1" applyAlignment="1">
      <alignment horizontal="right"/>
    </xf>
    <xf numFmtId="0" fontId="12" fillId="5" borderId="0" xfId="0" applyFont="1" applyFill="1"/>
    <xf numFmtId="49" fontId="7" fillId="5" borderId="0" xfId="2" applyNumberFormat="1" applyFont="1" applyFill="1" applyBorder="1" applyAlignment="1" applyProtection="1">
      <alignment horizontal="right"/>
    </xf>
    <xf numFmtId="49" fontId="9" fillId="5" borderId="0" xfId="0" applyNumberFormat="1" applyFont="1" applyFill="1" applyAlignment="1">
      <alignment horizontal="center"/>
    </xf>
    <xf numFmtId="0" fontId="20" fillId="5" borderId="0" xfId="0" applyFont="1" applyFill="1"/>
    <xf numFmtId="0" fontId="9" fillId="5" borderId="0" xfId="0" applyFont="1" applyFill="1"/>
    <xf numFmtId="0" fontId="6" fillId="5" borderId="0" xfId="0" applyFont="1" applyFill="1"/>
    <xf numFmtId="0" fontId="0" fillId="5" borderId="1" xfId="0" applyFill="1" applyBorder="1"/>
    <xf numFmtId="0" fontId="45" fillId="5" borderId="0" xfId="0" applyFont="1" applyFill="1" applyAlignment="1">
      <alignment horizontal="center"/>
    </xf>
    <xf numFmtId="0" fontId="18" fillId="5" borderId="0" xfId="0" applyFont="1" applyFill="1" applyAlignment="1">
      <alignment horizontal="center"/>
    </xf>
    <xf numFmtId="0" fontId="44" fillId="5" borderId="0" xfId="0" applyFont="1" applyFill="1" applyAlignment="1">
      <alignment horizontal="center"/>
    </xf>
    <xf numFmtId="0" fontId="31" fillId="5" borderId="0" xfId="0" applyFont="1" applyFill="1"/>
    <xf numFmtId="0" fontId="6" fillId="5" borderId="0" xfId="0" applyFont="1" applyFill="1" applyAlignment="1">
      <alignment horizontal="center"/>
    </xf>
    <xf numFmtId="0" fontId="6" fillId="5" borderId="0" xfId="0" applyFont="1" applyFill="1" applyAlignment="1">
      <alignment horizontal="left" vertical="center"/>
    </xf>
    <xf numFmtId="49" fontId="7" fillId="5" borderId="0" xfId="0" applyNumberFormat="1" applyFont="1" applyFill="1" applyAlignment="1">
      <alignment horizontal="center"/>
    </xf>
    <xf numFmtId="49" fontId="3" fillId="5" borderId="0" xfId="0" applyNumberFormat="1" applyFont="1" applyFill="1" applyAlignment="1">
      <alignment horizontal="left" vertical="center" indent="1"/>
    </xf>
    <xf numFmtId="0" fontId="5" fillId="5" borderId="0" xfId="0" applyFont="1" applyFill="1" applyAlignment="1">
      <alignment horizontal="left" vertical="center"/>
    </xf>
    <xf numFmtId="0" fontId="19" fillId="0" borderId="0" xfId="0" applyFont="1" applyAlignment="1">
      <alignment horizontal="center"/>
    </xf>
    <xf numFmtId="49" fontId="17" fillId="5" borderId="0" xfId="0" applyNumberFormat="1" applyFont="1" applyFill="1" applyAlignment="1">
      <alignment horizontal="center"/>
    </xf>
    <xf numFmtId="0" fontId="17" fillId="0" borderId="0" xfId="0" applyFont="1" applyAlignment="1">
      <alignment horizontal="center"/>
    </xf>
    <xf numFmtId="49" fontId="5" fillId="5" borderId="0" xfId="0" applyNumberFormat="1" applyFont="1" applyFill="1" applyAlignment="1">
      <alignment horizontal="left" vertical="center"/>
    </xf>
    <xf numFmtId="0" fontId="3" fillId="5" borderId="0" xfId="0" applyFont="1" applyFill="1" applyAlignment="1">
      <alignment horizontal="left" vertical="center"/>
    </xf>
    <xf numFmtId="0" fontId="46" fillId="5" borderId="0" xfId="0" applyFont="1" applyFill="1" applyAlignment="1">
      <alignment horizontal="center"/>
    </xf>
    <xf numFmtId="0" fontId="20" fillId="0" borderId="0" xfId="0" applyFont="1"/>
    <xf numFmtId="0" fontId="0" fillId="0" borderId="0" xfId="0" applyAlignment="1">
      <alignment horizontal="center"/>
    </xf>
    <xf numFmtId="49" fontId="0" fillId="5" borderId="0" xfId="0" applyNumberFormat="1" applyFill="1" applyAlignment="1">
      <alignment horizontal="center" vertical="center" wrapText="1"/>
    </xf>
    <xf numFmtId="49" fontId="17" fillId="5" borderId="0" xfId="0" applyNumberFormat="1" applyFont="1" applyFill="1" applyAlignment="1">
      <alignment horizontal="center" vertical="center"/>
    </xf>
    <xf numFmtId="49" fontId="16" fillId="5" borderId="0" xfId="0" applyNumberFormat="1" applyFont="1" applyFill="1" applyAlignment="1">
      <alignment horizontal="left" vertical="center"/>
    </xf>
    <xf numFmtId="49" fontId="3" fillId="5" borderId="0" xfId="0" applyNumberFormat="1" applyFont="1" applyFill="1" applyAlignment="1">
      <alignment horizontal="left" vertical="center"/>
    </xf>
    <xf numFmtId="49" fontId="3" fillId="5" borderId="0" xfId="0" applyNumberFormat="1" applyFont="1" applyFill="1" applyAlignment="1">
      <alignment vertical="center"/>
    </xf>
    <xf numFmtId="49" fontId="3" fillId="5" borderId="0" xfId="0" applyNumberFormat="1" applyFont="1" applyFill="1" applyAlignment="1">
      <alignment horizontal="left" vertical="center" wrapText="1"/>
    </xf>
    <xf numFmtId="0" fontId="0" fillId="0" borderId="0" xfId="0" applyAlignment="1">
      <alignment horizontal="left" vertical="center"/>
    </xf>
    <xf numFmtId="49" fontId="17" fillId="0" borderId="0" xfId="0" applyNumberFormat="1" applyFont="1" applyAlignment="1">
      <alignment horizontal="center"/>
    </xf>
    <xf numFmtId="49" fontId="3" fillId="4" borderId="0" xfId="0" applyNumberFormat="1" applyFont="1" applyFill="1" applyAlignment="1" applyProtection="1">
      <alignment horizontal="center"/>
      <protection locked="0"/>
    </xf>
    <xf numFmtId="49" fontId="27" fillId="5" borderId="0" xfId="0" applyNumberFormat="1" applyFont="1" applyFill="1" applyAlignment="1">
      <alignment horizontal="left" vertical="center" wrapText="1"/>
    </xf>
    <xf numFmtId="0" fontId="3" fillId="0" borderId="0" xfId="0" applyFont="1" applyAlignment="1">
      <alignment wrapText="1"/>
    </xf>
    <xf numFmtId="49" fontId="0" fillId="5" borderId="0" xfId="0" applyNumberFormat="1" applyFill="1" applyAlignment="1">
      <alignment horizontal="center" vertical="center"/>
    </xf>
    <xf numFmtId="49" fontId="0" fillId="0" borderId="0" xfId="0" applyNumberFormat="1" applyAlignment="1">
      <alignment horizontal="center"/>
    </xf>
    <xf numFmtId="165" fontId="3" fillId="4" borderId="0" xfId="0" applyNumberFormat="1" applyFont="1" applyFill="1" applyAlignment="1" applyProtection="1">
      <alignment horizontal="center"/>
      <protection locked="0"/>
    </xf>
    <xf numFmtId="14" fontId="17" fillId="5" borderId="0" xfId="0" applyNumberFormat="1" applyFont="1" applyFill="1" applyAlignment="1">
      <alignment horizontal="center"/>
    </xf>
    <xf numFmtId="49" fontId="25" fillId="5" borderId="0" xfId="0" applyNumberFormat="1" applyFont="1" applyFill="1" applyAlignment="1">
      <alignment horizontal="right" wrapText="1"/>
    </xf>
    <xf numFmtId="49" fontId="25" fillId="5" borderId="0" xfId="2" applyNumberFormat="1" applyFont="1" applyFill="1" applyBorder="1" applyAlignment="1">
      <alignment horizontal="right" wrapText="1"/>
    </xf>
    <xf numFmtId="49" fontId="25" fillId="5" borderId="0" xfId="2" applyNumberFormat="1" applyFont="1" applyFill="1" applyBorder="1" applyAlignment="1">
      <alignment horizontal="center" wrapText="1"/>
    </xf>
    <xf numFmtId="0" fontId="47" fillId="5" borderId="0" xfId="0" applyFont="1" applyFill="1" applyAlignment="1">
      <alignment horizontal="center"/>
    </xf>
    <xf numFmtId="0" fontId="32" fillId="0" borderId="0" xfId="0" applyFont="1"/>
    <xf numFmtId="49" fontId="25" fillId="4" borderId="0" xfId="2" applyNumberFormat="1" applyFont="1" applyFill="1" applyBorder="1" applyAlignment="1" applyProtection="1">
      <alignment horizontal="center"/>
      <protection locked="0"/>
    </xf>
    <xf numFmtId="0" fontId="26" fillId="0" borderId="0" xfId="0" applyFont="1" applyProtection="1">
      <protection locked="0"/>
    </xf>
    <xf numFmtId="49" fontId="25" fillId="4" borderId="0" xfId="2" applyNumberFormat="1" applyFont="1" applyFill="1" applyBorder="1" applyAlignment="1" applyProtection="1">
      <alignment horizontal="center" vertical="top"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5276850</xdr:colOff>
      <xdr:row>0</xdr:row>
      <xdr:rowOff>57150</xdr:rowOff>
    </xdr:from>
    <xdr:to>
      <xdr:col>1</xdr:col>
      <xdr:colOff>28575</xdr:colOff>
      <xdr:row>2</xdr:row>
      <xdr:rowOff>114300</xdr:rowOff>
    </xdr:to>
    <xdr:pic>
      <xdr:nvPicPr>
        <xdr:cNvPr id="4" name="Picture 3" descr="Description: http://communications.saddleback.com/_/rsrc/1316800137782/brand/financial-freedom/A2011-Financial_Freedom-Logo-RGB.png?height=160&amp;width=32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0" y="57150"/>
          <a:ext cx="1714500" cy="857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1168400</xdr:colOff>
      <xdr:row>0</xdr:row>
      <xdr:rowOff>254000</xdr:rowOff>
    </xdr:from>
    <xdr:to>
      <xdr:col>7</xdr:col>
      <xdr:colOff>1409700</xdr:colOff>
      <xdr:row>4</xdr:row>
      <xdr:rowOff>82550</xdr:rowOff>
    </xdr:to>
    <xdr:pic>
      <xdr:nvPicPr>
        <xdr:cNvPr id="3" name="Picture 2" descr="Description: http://communications.saddleback.com/_/rsrc/1316800137782/brand/financial-freedom/A2011-Financial_Freedom-Logo-RGB.png?height=160&amp;width=320">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0" y="254000"/>
          <a:ext cx="1714500" cy="857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904875</xdr:colOff>
      <xdr:row>0</xdr:row>
      <xdr:rowOff>38100</xdr:rowOff>
    </xdr:from>
    <xdr:to>
      <xdr:col>7</xdr:col>
      <xdr:colOff>1209675</xdr:colOff>
      <xdr:row>3</xdr:row>
      <xdr:rowOff>6350</xdr:rowOff>
    </xdr:to>
    <xdr:pic>
      <xdr:nvPicPr>
        <xdr:cNvPr id="3" name="Picture 2" descr="Description: http://communications.saddleback.com/_/rsrc/1316800137782/brand/financial-freedom/A2011-Financial_Freedom-Logo-RGB.png?height=160&amp;width=320">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38100"/>
          <a:ext cx="1571625" cy="701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361950</xdr:colOff>
      <xdr:row>0</xdr:row>
      <xdr:rowOff>31750</xdr:rowOff>
    </xdr:from>
    <xdr:to>
      <xdr:col>4</xdr:col>
      <xdr:colOff>22225</xdr:colOff>
      <xdr:row>3</xdr:row>
      <xdr:rowOff>63500</xdr:rowOff>
    </xdr:to>
    <xdr:pic>
      <xdr:nvPicPr>
        <xdr:cNvPr id="3" name="Picture 2" descr="Description: http://communications.saddleback.com/_/rsrc/1316800137782/brand/financial-freedom/A2011-Financial_Freedom-Logo-RGB.png?height=160&amp;width=320">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00" y="31750"/>
          <a:ext cx="1708150" cy="8604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546100</xdr:colOff>
      <xdr:row>0</xdr:row>
      <xdr:rowOff>63500</xdr:rowOff>
    </xdr:from>
    <xdr:to>
      <xdr:col>7</xdr:col>
      <xdr:colOff>927100</xdr:colOff>
      <xdr:row>3</xdr:row>
      <xdr:rowOff>95250</xdr:rowOff>
    </xdr:to>
    <xdr:pic>
      <xdr:nvPicPr>
        <xdr:cNvPr id="3" name="Picture 2" descr="Description: http://communications.saddleback.com/_/rsrc/1316800137782/brand/financial-freedom/A2011-Financial_Freedom-Logo-RGB.png?height=160&amp;width=320">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3100" y="63500"/>
          <a:ext cx="1714500" cy="8572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571500</xdr:colOff>
      <xdr:row>0</xdr:row>
      <xdr:rowOff>25400</xdr:rowOff>
    </xdr:from>
    <xdr:to>
      <xdr:col>6</xdr:col>
      <xdr:colOff>1193800</xdr:colOff>
      <xdr:row>1</xdr:row>
      <xdr:rowOff>317500</xdr:rowOff>
    </xdr:to>
    <xdr:pic>
      <xdr:nvPicPr>
        <xdr:cNvPr id="3" name="Picture 2" descr="Description: http://communications.saddleback.com/_/rsrc/1316800137782/brand/financial-freedom/A2011-Financial_Freedom-Logo-RGB.png?height=160&amp;width=320">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0900" y="25400"/>
          <a:ext cx="1524000" cy="6985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101600</xdr:colOff>
      <xdr:row>0</xdr:row>
      <xdr:rowOff>101600</xdr:rowOff>
    </xdr:from>
    <xdr:to>
      <xdr:col>6</xdr:col>
      <xdr:colOff>1384300</xdr:colOff>
      <xdr:row>2</xdr:row>
      <xdr:rowOff>63500</xdr:rowOff>
    </xdr:to>
    <xdr:pic>
      <xdr:nvPicPr>
        <xdr:cNvPr id="3" name="Picture 2" descr="Description: http://communications.saddleback.com/_/rsrc/1316800137782/brand/financial-freedom/A2011-Financial_Freedom-Logo-RGB.png?height=160&amp;width=320">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0900" y="101600"/>
          <a:ext cx="1422400" cy="622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1"/>
  <sheetViews>
    <sheetView tabSelected="1" workbookViewId="0">
      <selection activeCell="C7" sqref="C7"/>
    </sheetView>
  </sheetViews>
  <sheetFormatPr baseColWidth="10" defaultColWidth="8.83203125" defaultRowHeight="13" x14ac:dyDescent="0.15"/>
  <cols>
    <col min="1" max="1" width="104.5" style="9" customWidth="1"/>
    <col min="2" max="2" width="8.83203125" style="9"/>
    <col min="3" max="16384" width="8.83203125" style="275"/>
  </cols>
  <sheetData>
    <row r="1" spans="1:17" ht="31.5" customHeight="1" x14ac:dyDescent="0.25">
      <c r="A1" s="256"/>
      <c r="B1" s="256"/>
      <c r="C1" s="276"/>
      <c r="D1" s="276"/>
      <c r="E1" s="276"/>
      <c r="F1" s="276"/>
      <c r="G1" s="276"/>
      <c r="H1" s="276"/>
      <c r="I1" s="276"/>
      <c r="J1" s="276"/>
      <c r="K1" s="276"/>
      <c r="L1" s="277"/>
      <c r="M1" s="277"/>
      <c r="N1" s="277"/>
      <c r="O1" s="277"/>
      <c r="P1" s="277"/>
      <c r="Q1" s="277"/>
    </row>
    <row r="2" spans="1:17" ht="31.5" customHeight="1" x14ac:dyDescent="0.25">
      <c r="A2" s="326" t="s">
        <v>267</v>
      </c>
      <c r="B2" s="256"/>
      <c r="C2" s="276"/>
      <c r="D2" s="276"/>
      <c r="E2" s="276"/>
      <c r="F2" s="276"/>
      <c r="G2" s="276"/>
      <c r="H2" s="276"/>
      <c r="I2" s="276"/>
      <c r="J2" s="276"/>
      <c r="K2" s="276"/>
      <c r="L2" s="277"/>
      <c r="M2" s="277"/>
      <c r="N2" s="277"/>
      <c r="O2" s="277"/>
      <c r="P2" s="277"/>
      <c r="Q2" s="277"/>
    </row>
    <row r="3" spans="1:17" s="278" customFormat="1" ht="18" x14ac:dyDescent="0.2">
      <c r="A3" s="327" t="s">
        <v>268</v>
      </c>
      <c r="B3" s="11"/>
    </row>
    <row r="4" spans="1:17" ht="18" x14ac:dyDescent="0.2">
      <c r="A4" s="209"/>
    </row>
    <row r="5" spans="1:17" s="330" customFormat="1" ht="18" x14ac:dyDescent="0.2">
      <c r="A5" s="328" t="s">
        <v>224</v>
      </c>
      <c r="B5" s="329"/>
    </row>
    <row r="6" spans="1:17" s="330" customFormat="1" ht="12.75" customHeight="1" x14ac:dyDescent="0.2">
      <c r="A6" s="328"/>
      <c r="B6" s="329"/>
    </row>
    <row r="7" spans="1:17" s="330" customFormat="1" ht="42" x14ac:dyDescent="0.15">
      <c r="A7" s="331" t="s">
        <v>232</v>
      </c>
      <c r="B7" s="329"/>
    </row>
    <row r="8" spans="1:17" s="330" customFormat="1" ht="12.75" customHeight="1" x14ac:dyDescent="0.15">
      <c r="A8" s="331"/>
      <c r="B8" s="329"/>
    </row>
    <row r="9" spans="1:17" s="330" customFormat="1" ht="38.25" customHeight="1" x14ac:dyDescent="0.15">
      <c r="A9" s="332" t="s">
        <v>229</v>
      </c>
      <c r="B9" s="329"/>
    </row>
    <row r="10" spans="1:17" s="330" customFormat="1" ht="12.75" customHeight="1" x14ac:dyDescent="0.2">
      <c r="A10" s="328"/>
      <c r="B10" s="329"/>
    </row>
    <row r="11" spans="1:17" s="330" customFormat="1" ht="38.25" customHeight="1" x14ac:dyDescent="0.15">
      <c r="A11" s="333" t="s">
        <v>245</v>
      </c>
      <c r="B11" s="329"/>
    </row>
    <row r="12" spans="1:17" s="330" customFormat="1" ht="12.75" customHeight="1" x14ac:dyDescent="0.2">
      <c r="A12" s="328"/>
      <c r="B12" s="329"/>
    </row>
    <row r="13" spans="1:17" s="330" customFormat="1" ht="42" x14ac:dyDescent="0.15">
      <c r="A13" s="331" t="s">
        <v>239</v>
      </c>
      <c r="B13" s="329"/>
    </row>
    <row r="14" spans="1:17" s="330" customFormat="1" ht="12.75" customHeight="1" x14ac:dyDescent="0.2">
      <c r="A14" s="328"/>
      <c r="B14" s="329"/>
    </row>
    <row r="15" spans="1:17" s="330" customFormat="1" ht="18" x14ac:dyDescent="0.2">
      <c r="A15" s="328" t="s">
        <v>225</v>
      </c>
      <c r="B15" s="329"/>
    </row>
    <row r="16" spans="1:17" s="330" customFormat="1" ht="12.75" customHeight="1" x14ac:dyDescent="0.2">
      <c r="A16" s="328"/>
      <c r="B16" s="329"/>
    </row>
    <row r="17" spans="1:2" s="330" customFormat="1" ht="56" x14ac:dyDescent="0.15">
      <c r="A17" s="331" t="s">
        <v>246</v>
      </c>
      <c r="B17" s="329"/>
    </row>
    <row r="18" spans="1:2" s="330" customFormat="1" ht="12.75" customHeight="1" x14ac:dyDescent="0.15">
      <c r="A18" s="331"/>
      <c r="B18" s="329"/>
    </row>
    <row r="19" spans="1:2" s="330" customFormat="1" ht="63.75" customHeight="1" x14ac:dyDescent="0.15">
      <c r="A19" s="332" t="s">
        <v>247</v>
      </c>
      <c r="B19" s="329"/>
    </row>
    <row r="20" spans="1:2" s="330" customFormat="1" ht="12.75" customHeight="1" x14ac:dyDescent="0.2">
      <c r="A20" s="328"/>
      <c r="B20" s="329"/>
    </row>
    <row r="21" spans="1:2" s="330" customFormat="1" ht="28" x14ac:dyDescent="0.15">
      <c r="A21" s="331" t="s">
        <v>248</v>
      </c>
      <c r="B21" s="329"/>
    </row>
    <row r="22" spans="1:2" s="330" customFormat="1" ht="12.75" customHeight="1" x14ac:dyDescent="0.2">
      <c r="A22" s="328"/>
      <c r="B22" s="329"/>
    </row>
    <row r="23" spans="1:2" s="330" customFormat="1" ht="84" x14ac:dyDescent="0.15">
      <c r="A23" s="331" t="s">
        <v>249</v>
      </c>
      <c r="B23" s="329"/>
    </row>
    <row r="24" spans="1:2" s="330" customFormat="1" ht="12.75" customHeight="1" x14ac:dyDescent="0.2">
      <c r="A24" s="328"/>
      <c r="B24" s="329"/>
    </row>
    <row r="25" spans="1:2" s="330" customFormat="1" ht="42" x14ac:dyDescent="0.15">
      <c r="A25" s="331" t="s">
        <v>250</v>
      </c>
      <c r="B25" s="329"/>
    </row>
    <row r="26" spans="1:2" s="330" customFormat="1" x14ac:dyDescent="0.15">
      <c r="A26" s="329"/>
      <c r="B26" s="329"/>
    </row>
    <row r="27" spans="1:2" s="330" customFormat="1" ht="42" x14ac:dyDescent="0.15">
      <c r="A27" s="331" t="s">
        <v>251</v>
      </c>
      <c r="B27" s="329"/>
    </row>
    <row r="28" spans="1:2" s="330" customFormat="1" x14ac:dyDescent="0.15">
      <c r="A28" s="329"/>
      <c r="B28" s="329"/>
    </row>
    <row r="29" spans="1:2" s="330" customFormat="1" ht="18" x14ac:dyDescent="0.2">
      <c r="A29" s="328" t="s">
        <v>231</v>
      </c>
      <c r="B29" s="329"/>
    </row>
    <row r="30" spans="1:2" s="330" customFormat="1" ht="12" customHeight="1" x14ac:dyDescent="0.2">
      <c r="A30" s="328"/>
      <c r="B30" s="329"/>
    </row>
    <row r="31" spans="1:2" s="330" customFormat="1" ht="28" x14ac:dyDescent="0.15">
      <c r="A31" s="331" t="s">
        <v>252</v>
      </c>
      <c r="B31" s="329"/>
    </row>
    <row r="32" spans="1:2" s="330" customFormat="1" x14ac:dyDescent="0.15">
      <c r="A32" s="331"/>
      <c r="B32" s="329"/>
    </row>
    <row r="33" spans="1:2" s="330" customFormat="1" ht="28" x14ac:dyDescent="0.15">
      <c r="A33" s="331" t="s">
        <v>230</v>
      </c>
      <c r="B33" s="329"/>
    </row>
    <row r="34" spans="1:2" s="330" customFormat="1" ht="11.25" customHeight="1" x14ac:dyDescent="0.2">
      <c r="A34" s="328"/>
      <c r="B34" s="329"/>
    </row>
    <row r="35" spans="1:2" s="330" customFormat="1" ht="51" customHeight="1" x14ac:dyDescent="0.15">
      <c r="A35" s="332" t="s">
        <v>253</v>
      </c>
      <c r="B35" s="329"/>
    </row>
    <row r="36" spans="1:2" s="330" customFormat="1" ht="12" customHeight="1" x14ac:dyDescent="0.2">
      <c r="A36" s="328"/>
      <c r="B36" s="329"/>
    </row>
    <row r="37" spans="1:2" s="330" customFormat="1" ht="70" x14ac:dyDescent="0.15">
      <c r="A37" s="331" t="s">
        <v>254</v>
      </c>
      <c r="B37" s="329"/>
    </row>
    <row r="38" spans="1:2" s="330" customFormat="1" x14ac:dyDescent="0.15">
      <c r="A38" s="331"/>
      <c r="B38" s="329"/>
    </row>
    <row r="39" spans="1:2" s="330" customFormat="1" ht="38.25" customHeight="1" x14ac:dyDescent="0.15">
      <c r="A39" s="332" t="s">
        <v>255</v>
      </c>
      <c r="B39" s="329"/>
    </row>
    <row r="40" spans="1:2" s="330" customFormat="1" x14ac:dyDescent="0.15">
      <c r="A40" s="331"/>
      <c r="B40" s="329"/>
    </row>
    <row r="41" spans="1:2" s="330" customFormat="1" ht="18" x14ac:dyDescent="0.2">
      <c r="A41" s="328" t="s">
        <v>1</v>
      </c>
      <c r="B41" s="329"/>
    </row>
    <row r="42" spans="1:2" s="330" customFormat="1" ht="9.75" customHeight="1" x14ac:dyDescent="0.2">
      <c r="A42" s="328"/>
      <c r="B42" s="329"/>
    </row>
    <row r="43" spans="1:2" s="330" customFormat="1" ht="80.25" customHeight="1" x14ac:dyDescent="0.15">
      <c r="A43" s="332" t="s">
        <v>256</v>
      </c>
      <c r="B43" s="329"/>
    </row>
    <row r="44" spans="1:2" s="330" customFormat="1" x14ac:dyDescent="0.15">
      <c r="A44" s="331"/>
      <c r="B44" s="329"/>
    </row>
    <row r="45" spans="1:2" s="330" customFormat="1" ht="18" x14ac:dyDescent="0.2">
      <c r="A45" s="328" t="s">
        <v>0</v>
      </c>
      <c r="B45" s="329"/>
    </row>
    <row r="46" spans="1:2" s="330" customFormat="1" ht="14.25" customHeight="1" x14ac:dyDescent="0.2">
      <c r="A46" s="328"/>
      <c r="B46" s="329"/>
    </row>
    <row r="47" spans="1:2" s="330" customFormat="1" ht="28" x14ac:dyDescent="0.15">
      <c r="A47" s="331" t="s">
        <v>257</v>
      </c>
      <c r="B47" s="329"/>
    </row>
    <row r="48" spans="1:2" s="330" customFormat="1" x14ac:dyDescent="0.15">
      <c r="A48" s="331"/>
      <c r="B48" s="329"/>
    </row>
    <row r="49" spans="1:2" s="330" customFormat="1" ht="56" x14ac:dyDescent="0.15">
      <c r="A49" s="331" t="s">
        <v>258</v>
      </c>
      <c r="B49" s="329"/>
    </row>
    <row r="50" spans="1:2" s="330" customFormat="1" x14ac:dyDescent="0.15">
      <c r="A50" s="329"/>
      <c r="B50" s="329"/>
    </row>
    <row r="51" spans="1:2" s="330" customFormat="1" ht="56" x14ac:dyDescent="0.15">
      <c r="A51" s="331" t="s">
        <v>259</v>
      </c>
      <c r="B51" s="329"/>
    </row>
    <row r="52" spans="1:2" s="330" customFormat="1" x14ac:dyDescent="0.15">
      <c r="A52" s="329"/>
      <c r="B52" s="329"/>
    </row>
    <row r="53" spans="1:2" s="330" customFormat="1" ht="51" customHeight="1" x14ac:dyDescent="0.15">
      <c r="A53" s="334" t="s">
        <v>260</v>
      </c>
      <c r="B53" s="329"/>
    </row>
    <row r="54" spans="1:2" s="330" customFormat="1" x14ac:dyDescent="0.15">
      <c r="A54" s="329"/>
      <c r="B54" s="329"/>
    </row>
    <row r="55" spans="1:2" s="330" customFormat="1" ht="28" x14ac:dyDescent="0.15">
      <c r="A55" s="335" t="s">
        <v>261</v>
      </c>
      <c r="B55" s="329"/>
    </row>
    <row r="56" spans="1:2" s="330" customFormat="1" x14ac:dyDescent="0.15">
      <c r="A56" s="329"/>
      <c r="B56" s="329"/>
    </row>
    <row r="57" spans="1:2" s="330" customFormat="1" ht="28" x14ac:dyDescent="0.15">
      <c r="A57" s="335" t="s">
        <v>262</v>
      </c>
      <c r="B57" s="329"/>
    </row>
    <row r="58" spans="1:2" s="330" customFormat="1" x14ac:dyDescent="0.15">
      <c r="A58" s="329"/>
      <c r="B58" s="329"/>
    </row>
    <row r="59" spans="1:2" s="330" customFormat="1" ht="56" x14ac:dyDescent="0.15">
      <c r="A59" s="335" t="s">
        <v>263</v>
      </c>
      <c r="B59" s="329"/>
    </row>
    <row r="60" spans="1:2" s="330" customFormat="1" x14ac:dyDescent="0.15">
      <c r="A60" s="329"/>
      <c r="B60" s="329"/>
    </row>
    <row r="61" spans="1:2" s="330" customFormat="1" ht="76.5" customHeight="1" x14ac:dyDescent="0.15">
      <c r="A61" s="334" t="s">
        <v>264</v>
      </c>
      <c r="B61" s="329"/>
    </row>
    <row r="62" spans="1:2" s="330" customFormat="1" x14ac:dyDescent="0.15">
      <c r="A62" s="329"/>
      <c r="B62" s="329"/>
    </row>
    <row r="63" spans="1:2" s="330" customFormat="1" ht="18" x14ac:dyDescent="0.2">
      <c r="A63" s="328" t="s">
        <v>8</v>
      </c>
      <c r="B63" s="329"/>
    </row>
    <row r="64" spans="1:2" s="330" customFormat="1" ht="11.25" customHeight="1" x14ac:dyDescent="0.2">
      <c r="A64" s="328"/>
      <c r="B64" s="329"/>
    </row>
    <row r="65" spans="1:2" s="330" customFormat="1" ht="42" x14ac:dyDescent="0.15">
      <c r="A65" s="336" t="s">
        <v>265</v>
      </c>
      <c r="B65" s="329"/>
    </row>
    <row r="66" spans="1:2" s="330" customFormat="1" ht="9.75" customHeight="1" x14ac:dyDescent="0.15">
      <c r="A66" s="331"/>
      <c r="B66" s="329"/>
    </row>
    <row r="67" spans="1:2" s="330" customFormat="1" ht="51" customHeight="1" x14ac:dyDescent="0.15">
      <c r="A67" s="337" t="s">
        <v>266</v>
      </c>
      <c r="B67" s="329"/>
    </row>
    <row r="68" spans="1:2" s="330" customFormat="1" ht="10.5" customHeight="1" x14ac:dyDescent="0.15">
      <c r="A68" s="329"/>
      <c r="B68" s="329"/>
    </row>
    <row r="69" spans="1:2" s="330" customFormat="1" x14ac:dyDescent="0.15">
      <c r="A69" s="336"/>
      <c r="B69" s="329"/>
    </row>
    <row r="71" spans="1:2" x14ac:dyDescent="0.15">
      <c r="A71" s="274"/>
    </row>
  </sheetData>
  <sheetProtection sheet="1" objects="1" scenarios="1" selectLockedCells="1"/>
  <phoneticPr fontId="2" type="noConversion"/>
  <pageMargins left="0.75" right="0.75" top="1" bottom="1" header="0.5" footer="0.5"/>
  <pageSetup orientation="portrait" horizontalDpi="4294967295" r:id="rId1"/>
  <headerFooter alignWithMargins="0">
    <oddFooter>&amp;L&amp;F
&amp;A&amp;C&amp;P&amp;R&amp;D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31</v>
      </c>
      <c r="C1" s="154" t="s">
        <v>12</v>
      </c>
      <c r="D1" s="153">
        <f>'Aug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IF('Aug Spending'!B$41&gt;0,('Aug Spending'!B$41+B$4),(IF('Spending Plan'!$F$9&gt;0,'Spending Plan'!$C17,0)))</f>
        <v>0</v>
      </c>
      <c r="C41" s="179">
        <f>IF('Aug Spending'!C$41&gt;0,('Aug Spending'!C$41+C$4),(IF('Spending Plan'!$F$9&gt;0,'Spending Plan'!$C19,0)))</f>
        <v>0</v>
      </c>
      <c r="D41" s="179">
        <f>IF('Aug Spending'!D$41&gt;0,('Aug Spending'!D$41+D$4),(IF('Spending Plan'!$F$9&gt;0,'Spending Plan'!$C21,0)))</f>
        <v>0</v>
      </c>
      <c r="E41" s="179">
        <f>IF('Aug Spending'!E$41&gt;0,('Aug Spending'!E$41+E$4),(IF('Spending Plan'!$F$9&gt;0,'Spending Plan'!$C23,0)))</f>
        <v>0</v>
      </c>
      <c r="F41" s="179">
        <f>IF('Aug Spending'!F$41&gt;0,('Aug Spending'!F$41+F$4),(IF('Spending Plan'!$F$9&gt;0,'Spending Plan'!$C25,0)))</f>
        <v>0</v>
      </c>
      <c r="G41" s="179">
        <f>IF('Aug Spending'!G$41&gt;0,('Aug Spending'!G$41+G$4),(IF('Spending Plan'!$F$9&gt;0,'Spending Plan'!$C27,0)))</f>
        <v>0</v>
      </c>
      <c r="H41" s="179">
        <f>IF('Aug Spending'!H$41&gt;0,('Aug Spending'!H$41+H$4),(IF('Spending Plan'!$F$9&gt;0,'Spending Plan'!$C49,0)))</f>
        <v>0</v>
      </c>
      <c r="I41" s="179">
        <f>IF('Aug Spending'!I$41&gt;0,('Aug Spending'!I$41+I$4),(IF('Spending Plan'!$F$9&gt;0,'Spending Plan'!$C63,0)))</f>
        <v>0</v>
      </c>
      <c r="J41" s="179">
        <f>IF('Aug Spending'!J$41&gt;0,('Aug Spending'!J$41+J$4),(IF('Spending Plan'!$F$9&gt;0,'Spending Plan'!$C72,0)))</f>
        <v>0</v>
      </c>
      <c r="K41" s="179">
        <f>IF('Aug Spending'!K$41&gt;0,('Aug Spending'!K$41+K$4),(IF('Spending Plan'!$F$9&gt;0,'Spending Plan'!$H36,0)))</f>
        <v>0</v>
      </c>
      <c r="L41" s="179">
        <f>IF('Aug Spending'!L$41&gt;0,('Aug Spending'!L$41+L$4),(IF('Spending Plan'!$F$9&gt;0,'Spending Plan'!$H49,0)))</f>
        <v>0</v>
      </c>
      <c r="M41" s="179">
        <f>IF('Aug Spending'!M$41&gt;0,('Aug Spending'!M$41+M$4),(IF('Spending Plan'!$F$9&gt;0,'Spending Plan'!$H64,0)))</f>
        <v>0</v>
      </c>
      <c r="N41" s="179">
        <f>IF('Aug Spending'!N$41&gt;0,('Aug Spending'!N$41+N$4),(IF('Spending Plan'!$F$9&gt;0,'Spending Plan'!$H68,0)))</f>
        <v>0</v>
      </c>
      <c r="O41" s="180">
        <f>B41-N41</f>
        <v>0</v>
      </c>
      <c r="P41" s="219"/>
    </row>
    <row r="42" spans="1:16" ht="28" x14ac:dyDescent="0.15">
      <c r="A42" s="187" t="s">
        <v>40</v>
      </c>
      <c r="B42" s="172">
        <f>(B$38+'Aug Spending'!B$42)</f>
        <v>0</v>
      </c>
      <c r="C42" s="172">
        <f>(C$38+'Aug Spending'!C$42)</f>
        <v>0</v>
      </c>
      <c r="D42" s="172">
        <f>(D$38+'Aug Spending'!D$42)</f>
        <v>0</v>
      </c>
      <c r="E42" s="172">
        <f>(E$38+'Aug Spending'!E$42)</f>
        <v>0</v>
      </c>
      <c r="F42" s="172">
        <f>(F$38+'Aug Spending'!F$42)</f>
        <v>0</v>
      </c>
      <c r="G42" s="172">
        <f>(G$38+'Aug Spending'!G$42)</f>
        <v>0</v>
      </c>
      <c r="H42" s="172">
        <f>(H$38+'Aug Spending'!H$42)</f>
        <v>0</v>
      </c>
      <c r="I42" s="172">
        <f>(I$38+'Aug Spending'!I$42)</f>
        <v>0</v>
      </c>
      <c r="J42" s="172">
        <f>(J$38+'Aug Spending'!J$42)</f>
        <v>0</v>
      </c>
      <c r="K42" s="172">
        <f>(K$38+'Aug Spending'!K$42)</f>
        <v>0</v>
      </c>
      <c r="L42" s="172">
        <f>(L$38+'Aug Spending'!L$42)</f>
        <v>0</v>
      </c>
      <c r="M42" s="172">
        <f>(M$38+'Aug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'Aug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'Aug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31"/>
      <c r="B50" s="151"/>
      <c r="C50" s="53"/>
      <c r="D50" s="53"/>
      <c r="E50" s="53"/>
      <c r="F50" s="53"/>
      <c r="G50" s="53"/>
      <c r="H50" s="53"/>
      <c r="I50" s="53"/>
      <c r="J50" s="53"/>
      <c r="K50" s="53"/>
      <c r="L50" s="53"/>
      <c r="M50" s="53"/>
      <c r="N50" s="30"/>
      <c r="O50" s="30"/>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30</v>
      </c>
      <c r="C1" s="154" t="s">
        <v>12</v>
      </c>
      <c r="D1" s="153">
        <f>'Sep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IF('Sep Spending'!B$41&gt;0,('Sep Spending'!B$41+B$4),(IF('Spending Plan'!$F$10&gt;0,'Spending Plan'!$C17,0)))</f>
        <v>0</v>
      </c>
      <c r="C41" s="179">
        <f>IF('Sep Spending'!C$41&gt;0,('Sep Spending'!C$41+C$4),(IF('Spending Plan'!$F$10&gt;0,'Spending Plan'!$C19,0)))</f>
        <v>0</v>
      </c>
      <c r="D41" s="179">
        <f>IF('Sep Spending'!D$41&gt;0,('Sep Spending'!D$41+D$4),(IF('Spending Plan'!$F$10&gt;0,'Spending Plan'!$C21,0)))</f>
        <v>0</v>
      </c>
      <c r="E41" s="179">
        <f>IF('Sep Spending'!E$41&gt;0,('Sep Spending'!E$41+E$4),(IF('Spending Plan'!$F$10&gt;0,'Spending Plan'!$C23,0)))</f>
        <v>0</v>
      </c>
      <c r="F41" s="179">
        <f>IF('Sep Spending'!F$41&gt;0,('Sep Spending'!F$41+F$4),(IF('Spending Plan'!$F$10&gt;0,'Spending Plan'!$C25,0)))</f>
        <v>0</v>
      </c>
      <c r="G41" s="179">
        <f>IF('Sep Spending'!G$41&gt;0,('Sep Spending'!G$41+G$4),(IF('Spending Plan'!$F$10&gt;0,'Spending Plan'!$C27,0)))</f>
        <v>0</v>
      </c>
      <c r="H41" s="179">
        <f>IF('Sep Spending'!H$41&gt;0,('Sep Spending'!H$41+H$4),(IF('Spending Plan'!$F$10&gt;0,'Spending Plan'!$C49,0)))</f>
        <v>0</v>
      </c>
      <c r="I41" s="179">
        <f>IF('Sep Spending'!I$41&gt;0,('Sep Spending'!I$41+I$4),(IF('Spending Plan'!$F$10&gt;0,'Spending Plan'!$C63,0)))</f>
        <v>0</v>
      </c>
      <c r="J41" s="179">
        <f>IF('Sep Spending'!J$41&gt;0,('Sep Spending'!J$41+J$4),(IF('Spending Plan'!$F$10&gt;0,'Spending Plan'!$C72,0)))</f>
        <v>0</v>
      </c>
      <c r="K41" s="179">
        <f>IF('Sep Spending'!K$41&gt;0,('Sep Spending'!K$41+K$4),(IF('Spending Plan'!$F$10&gt;0,'Spending Plan'!$H36,0)))</f>
        <v>0</v>
      </c>
      <c r="L41" s="179">
        <f>IF('Sep Spending'!L$41&gt;0,('Sep Spending'!L$41+L$4),(IF('Spending Plan'!$F$10&gt;0,'Spending Plan'!$H49,0)))</f>
        <v>0</v>
      </c>
      <c r="M41" s="179">
        <f>IF('Sep Spending'!M$41&gt;0,('Sep Spending'!M$41+M$4),(IF('Spending Plan'!$F$10&gt;0,'Spending Plan'!$H64,0)))</f>
        <v>0</v>
      </c>
      <c r="N41" s="179">
        <f>IF('Sep Spending'!N$41&gt;0,('Sep Spending'!N$41+N$4),(IF('Spending Plan'!$F$10&gt;0,'Spending Plan'!$H68,0)))</f>
        <v>0</v>
      </c>
      <c r="O41" s="180">
        <f>B41-N41</f>
        <v>0</v>
      </c>
      <c r="P41" s="219"/>
    </row>
    <row r="42" spans="1:16" ht="28" x14ac:dyDescent="0.15">
      <c r="A42" s="187" t="s">
        <v>40</v>
      </c>
      <c r="B42" s="172">
        <f>(B$38+'Sep Spending'!B$42)</f>
        <v>0</v>
      </c>
      <c r="C42" s="172">
        <f>(C$38+'Sep Spending'!C$42)</f>
        <v>0</v>
      </c>
      <c r="D42" s="172">
        <f>(D$38+'Sep Spending'!D$42)</f>
        <v>0</v>
      </c>
      <c r="E42" s="172">
        <f>(E$38+'Sep Spending'!E$42)</f>
        <v>0</v>
      </c>
      <c r="F42" s="172">
        <f>(F$38+'Sep Spending'!F$42)</f>
        <v>0</v>
      </c>
      <c r="G42" s="172">
        <f>(G$38+'Sep Spending'!G$42)</f>
        <v>0</v>
      </c>
      <c r="H42" s="172">
        <f>(H$38+'Sep Spending'!H$42)</f>
        <v>0</v>
      </c>
      <c r="I42" s="172">
        <f>(I$38+'Sep Spending'!I$42)</f>
        <v>0</v>
      </c>
      <c r="J42" s="172">
        <f>(J$38+'Sep Spending'!J$42)</f>
        <v>0</v>
      </c>
      <c r="K42" s="172">
        <f>(K$38+'Sep Spending'!K$42)</f>
        <v>0</v>
      </c>
      <c r="L42" s="172">
        <f>(L$38+'Sep Spending'!L$42)</f>
        <v>0</v>
      </c>
      <c r="M42" s="172">
        <f>(M$38+'Sep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'Sep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'Sep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217"/>
      <c r="B49" s="255"/>
      <c r="C49" s="219"/>
      <c r="D49" s="219"/>
      <c r="E49" s="219"/>
      <c r="F49" s="219"/>
      <c r="G49" s="219"/>
      <c r="H49" s="219"/>
      <c r="I49" s="219"/>
      <c r="J49" s="219"/>
      <c r="K49" s="219"/>
      <c r="L49" s="219"/>
      <c r="M49" s="219"/>
      <c r="N49" s="95"/>
      <c r="O49" s="95"/>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29</v>
      </c>
      <c r="C1" s="154" t="s">
        <v>12</v>
      </c>
      <c r="D1" s="153">
        <f>'Oct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IF('Oct Spending'!B$41&gt;0,('Oct Spending'!B$41+B$4),(IF('Spending Plan'!$F$11&gt;0,'Spending Plan'!$C17,0)))</f>
        <v>0</v>
      </c>
      <c r="C41" s="179">
        <f>IF('Oct Spending'!C$41&gt;0,('Oct Spending'!C$41+C$4),(IF('Spending Plan'!$F$11&gt;0,'Spending Plan'!$C19,0)))</f>
        <v>0</v>
      </c>
      <c r="D41" s="179">
        <f>IF('Oct Spending'!D$41&gt;0,('Oct Spending'!D$41+D$4),(IF('Spending Plan'!$F$11&gt;0,'Spending Plan'!$C21,0)))</f>
        <v>0</v>
      </c>
      <c r="E41" s="179">
        <f>IF('Oct Spending'!E$41&gt;0,('Oct Spending'!E$41+E$4),(IF('Spending Plan'!$F$11&gt;0,'Spending Plan'!$C23,0)))</f>
        <v>0</v>
      </c>
      <c r="F41" s="179">
        <f>IF('Oct Spending'!F$41&gt;0,('Oct Spending'!F$41+F$4),(IF('Spending Plan'!$F$11&gt;0,'Spending Plan'!$C25,0)))</f>
        <v>0</v>
      </c>
      <c r="G41" s="179">
        <f>IF('Oct Spending'!G$41&gt;0,('Oct Spending'!G$41+G$4),(IF('Spending Plan'!$F$11&gt;0,'Spending Plan'!$C27,0)))</f>
        <v>0</v>
      </c>
      <c r="H41" s="179">
        <f>IF('Oct Spending'!H$41&gt;0,('Oct Spending'!H$41+H$4),(IF('Spending Plan'!$F$11&gt;0,'Spending Plan'!$C49,0)))</f>
        <v>0</v>
      </c>
      <c r="I41" s="179">
        <f>IF('Oct Spending'!I$41&gt;0,('Oct Spending'!I$41+I$4),(IF('Spending Plan'!$F$11&gt;0,'Spending Plan'!$C63,0)))</f>
        <v>0</v>
      </c>
      <c r="J41" s="179">
        <f>IF('Oct Spending'!J$41&gt;0,('Oct Spending'!J$41+J$4),(IF('Spending Plan'!$F$11&gt;0,'Spending Plan'!$C72,0)))</f>
        <v>0</v>
      </c>
      <c r="K41" s="179">
        <f>IF('Oct Spending'!K$41&gt;0,('Oct Spending'!K$41+K$4),(IF('Spending Plan'!$F$11&gt;0,'Spending Plan'!$H36,0)))</f>
        <v>0</v>
      </c>
      <c r="L41" s="179">
        <f>IF('Oct Spending'!L$41&gt;0,('Oct Spending'!L$41+L$4),(IF('Spending Plan'!$F$11&gt;0,'Spending Plan'!$H49,0)))</f>
        <v>0</v>
      </c>
      <c r="M41" s="179">
        <f>IF('Oct Spending'!M$41&gt;0,('Oct Spending'!M$41+M$4),(IF('Spending Plan'!$F$11&gt;0,'Spending Plan'!$H64,0)))</f>
        <v>0</v>
      </c>
      <c r="N41" s="179">
        <f>IF('Oct Spending'!N$41&gt;0,('Oct Spending'!N$41+N$4),(IF('Spending Plan'!$F$11&gt;0,'Spending Plan'!$H68,0)))</f>
        <v>0</v>
      </c>
      <c r="O41" s="180">
        <f>B41-N41</f>
        <v>0</v>
      </c>
      <c r="P41" s="219"/>
    </row>
    <row r="42" spans="1:16" ht="28" x14ac:dyDescent="0.15">
      <c r="A42" s="187" t="s">
        <v>40</v>
      </c>
      <c r="B42" s="172">
        <f>(B$38+'Oct Spending'!B$42)</f>
        <v>0</v>
      </c>
      <c r="C42" s="172">
        <f>(C$38+'Oct Spending'!C$42)</f>
        <v>0</v>
      </c>
      <c r="D42" s="172">
        <f>(D$38+'Oct Spending'!D$42)</f>
        <v>0</v>
      </c>
      <c r="E42" s="172">
        <f>(E$38+'Oct Spending'!E$42)</f>
        <v>0</v>
      </c>
      <c r="F42" s="172">
        <f>(F$38+'Oct Spending'!F$42)</f>
        <v>0</v>
      </c>
      <c r="G42" s="172">
        <f>(G$38+'Oct Spending'!G$42)</f>
        <v>0</v>
      </c>
      <c r="H42" s="172">
        <f>(H$38+'Oct Spending'!H$42)</f>
        <v>0</v>
      </c>
      <c r="I42" s="172">
        <f>(I$38+'Oct Spending'!I$42)</f>
        <v>0</v>
      </c>
      <c r="J42" s="172">
        <f>(J$38+'Oct Spending'!J$42)</f>
        <v>0</v>
      </c>
      <c r="K42" s="172">
        <f>(K$38+'Oct Spending'!K$42)</f>
        <v>0</v>
      </c>
      <c r="L42" s="172">
        <f>(L$38+'Oct Spending'!L$42)</f>
        <v>0</v>
      </c>
      <c r="M42" s="172">
        <f>(M$38+'Oct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'Oct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'Oct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28</v>
      </c>
      <c r="C1" s="154" t="s">
        <v>12</v>
      </c>
      <c r="D1" s="153">
        <f>'Nov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IF('Nov Spending'!B$41&gt;0,('Nov Spending'!B$41+B$4),(IF('Spending Plan'!$F$12&gt;0,'Spending Plan'!$C17,0)))</f>
        <v>0</v>
      </c>
      <c r="C41" s="179">
        <f>IF('Nov Spending'!C$41&gt;0,('Nov Spending'!C$41+C$4),(IF('Spending Plan'!$F$12&gt;0,'Spending Plan'!$C19,0)))</f>
        <v>0</v>
      </c>
      <c r="D41" s="179">
        <f>IF('Nov Spending'!D$41&gt;0,('Nov Spending'!D$41+D$4),(IF('Spending Plan'!$F$12&gt;0,'Spending Plan'!$C21,0)))</f>
        <v>0</v>
      </c>
      <c r="E41" s="179">
        <f>IF('Nov Spending'!E$41&gt;0,('Nov Spending'!E$41+E$4),(IF('Spending Plan'!$F$12&gt;0,'Spending Plan'!$C23,0)))</f>
        <v>0</v>
      </c>
      <c r="F41" s="179">
        <f>IF('Nov Spending'!F$41&gt;0,('Nov Spending'!F$41+F$4),(IF('Spending Plan'!$F$12&gt;0,'Spending Plan'!$C25,0)))</f>
        <v>0</v>
      </c>
      <c r="G41" s="179">
        <f>IF('Nov Spending'!G$41&gt;0,('Nov Spending'!G$41+G$4),(IF('Spending Plan'!$F$12&gt;0,'Spending Plan'!$C27,0)))</f>
        <v>0</v>
      </c>
      <c r="H41" s="179">
        <f>IF('Nov Spending'!H$41&gt;0,('Nov Spending'!H$41+H$4),(IF('Spending Plan'!$F$12&gt;0,'Spending Plan'!$C49,0)))</f>
        <v>0</v>
      </c>
      <c r="I41" s="179">
        <f>IF('Nov Spending'!I$41&gt;0,('Nov Spending'!I$41+I$4),(IF('Spending Plan'!$F$12&gt;0,'Spending Plan'!$C63,0)))</f>
        <v>0</v>
      </c>
      <c r="J41" s="179">
        <f>IF('Nov Spending'!J$41&gt;0,('Nov Spending'!J$41+J$4),(IF('Spending Plan'!$F$12&gt;0,'Spending Plan'!$C72,0)))</f>
        <v>0</v>
      </c>
      <c r="K41" s="179">
        <f>IF('Nov Spending'!K$41&gt;0,('Nov Spending'!K$41+K$4),(IF('Spending Plan'!$F$12&gt;0,'Spending Plan'!$H36,0)))</f>
        <v>0</v>
      </c>
      <c r="L41" s="179">
        <f>IF('Nov Spending'!L$41&gt;0,('Nov Spending'!L$41+L$4),(IF('Spending Plan'!$F$12&gt;0,'Spending Plan'!$H49,0)))</f>
        <v>0</v>
      </c>
      <c r="M41" s="179">
        <f>IF('Nov Spending'!M$41&gt;0,('Nov Spending'!M$41+M$4),(IF('Spending Plan'!$F$12&gt;0,'Spending Plan'!$H64,0)))</f>
        <v>0</v>
      </c>
      <c r="N41" s="179">
        <f>IF('Nov Spending'!N$41&gt;0,('Nov Spending'!N$41+N$4),(IF('Spending Plan'!$F$118,'Spending Plan'!$H68,0)))</f>
        <v>0</v>
      </c>
      <c r="O41" s="180">
        <f>B41-N41</f>
        <v>0</v>
      </c>
      <c r="P41" s="219"/>
    </row>
    <row r="42" spans="1:16" ht="28" x14ac:dyDescent="0.15">
      <c r="A42" s="187" t="s">
        <v>40</v>
      </c>
      <c r="B42" s="172">
        <f>(B$38+'Nov Spending'!B$42)</f>
        <v>0</v>
      </c>
      <c r="C42" s="172">
        <f>(C$38+'Nov Spending'!C$42)</f>
        <v>0</v>
      </c>
      <c r="D42" s="172">
        <f>(D$38+'Nov Spending'!D$42)</f>
        <v>0</v>
      </c>
      <c r="E42" s="172">
        <f>(E$38+'Nov Spending'!E$42)</f>
        <v>0</v>
      </c>
      <c r="F42" s="172">
        <f>(F$38+'Nov Spending'!F$42)</f>
        <v>0</v>
      </c>
      <c r="G42" s="172">
        <f>(G$38+'Nov Spending'!G$42)</f>
        <v>0</v>
      </c>
      <c r="H42" s="172">
        <f>(H$38+'Nov Spending'!H$42)</f>
        <v>0</v>
      </c>
      <c r="I42" s="172">
        <f>(I$38+'Nov Spending'!I$42)</f>
        <v>0</v>
      </c>
      <c r="J42" s="172">
        <f>(J$38+'Nov Spending'!J$42)</f>
        <v>0</v>
      </c>
      <c r="K42" s="172">
        <f>(K$38+'Nov Spending'!K$42)</f>
        <v>0</v>
      </c>
      <c r="L42" s="172">
        <f>(L$38+'Nov Spending'!L$42)</f>
        <v>0</v>
      </c>
      <c r="M42" s="172">
        <f>(M$38+'Nov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'Nov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'Nov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31"/>
      <c r="B50" s="151"/>
      <c r="C50" s="53"/>
      <c r="D50" s="53"/>
      <c r="E50" s="53"/>
      <c r="F50" s="53"/>
      <c r="G50" s="53"/>
      <c r="H50" s="53"/>
      <c r="I50" s="53"/>
      <c r="J50" s="53"/>
      <c r="K50" s="53"/>
      <c r="L50" s="53"/>
      <c r="M50" s="53"/>
      <c r="N50" s="30"/>
      <c r="O50" s="30"/>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7"/>
    <pageSetUpPr fitToPage="1"/>
  </sheetPr>
  <dimension ref="A1:O53"/>
  <sheetViews>
    <sheetView zoomScale="75" workbookViewId="0">
      <pane xSplit="1" ySplit="5" topLeftCell="B6" activePane="bottomRight" state="frozen"/>
      <selection activeCell="B4" sqref="B4"/>
      <selection pane="topRight" activeCell="B4" sqref="B4"/>
      <selection pane="bottomLeft" activeCell="B4" sqref="B4"/>
      <selection pane="bottomRight" activeCell="F3" sqref="F3"/>
    </sheetView>
  </sheetViews>
  <sheetFormatPr baseColWidth="10" defaultColWidth="9.1640625" defaultRowHeight="13" x14ac:dyDescent="0.15"/>
  <cols>
    <col min="1" max="1" width="13.33203125" style="95" customWidth="1"/>
    <col min="2" max="2" width="15.5" style="9" bestFit="1" customWidth="1"/>
    <col min="3" max="3" width="14.33203125" style="9" bestFit="1" customWidth="1"/>
    <col min="4" max="4" width="13.33203125" style="9" customWidth="1"/>
    <col min="5" max="5" width="13.83203125" style="9" customWidth="1"/>
    <col min="6" max="6" width="14.83203125" style="9" customWidth="1"/>
    <col min="7" max="7" width="13.33203125" style="9" customWidth="1"/>
    <col min="8" max="8" width="14.33203125" style="9" bestFit="1" customWidth="1"/>
    <col min="9" max="9" width="17" style="9" customWidth="1"/>
    <col min="10" max="10" width="13.33203125" style="9" customWidth="1"/>
    <col min="11" max="11" width="14" style="9" customWidth="1"/>
    <col min="12" max="12" width="14.33203125" style="9" customWidth="1"/>
    <col min="13" max="13" width="17" style="9" customWidth="1"/>
    <col min="14" max="14" width="15.6640625" style="94" bestFit="1" customWidth="1"/>
    <col min="15" max="15" width="15.5" style="94" bestFit="1" customWidth="1"/>
    <col min="16" max="16384" width="9.1640625" style="9"/>
  </cols>
  <sheetData>
    <row r="1" spans="1:15" x14ac:dyDescent="0.15">
      <c r="A1" s="30"/>
      <c r="B1" s="23"/>
      <c r="C1" s="23"/>
      <c r="D1" s="23"/>
      <c r="E1" s="23"/>
      <c r="F1" s="23"/>
      <c r="G1" s="23"/>
      <c r="H1" s="23"/>
      <c r="I1" s="23"/>
      <c r="J1" s="23"/>
      <c r="K1" s="23"/>
      <c r="L1" s="23"/>
      <c r="M1" s="23"/>
      <c r="N1" s="34"/>
      <c r="O1" s="34"/>
    </row>
    <row r="2" spans="1:15" ht="18" x14ac:dyDescent="0.2">
      <c r="A2" s="347" t="s">
        <v>223</v>
      </c>
      <c r="B2" s="347"/>
      <c r="C2" s="347"/>
      <c r="D2" s="343"/>
      <c r="E2" s="190" t="s">
        <v>47</v>
      </c>
      <c r="F2" s="154">
        <v>2011</v>
      </c>
      <c r="G2" s="189"/>
      <c r="H2" s="189"/>
      <c r="I2" s="189"/>
      <c r="J2" s="189"/>
      <c r="K2" s="189"/>
      <c r="L2" s="189"/>
      <c r="M2" s="189"/>
      <c r="N2" s="191"/>
      <c r="O2" s="191"/>
    </row>
    <row r="3" spans="1:15" s="4" customFormat="1" ht="16" x14ac:dyDescent="0.2">
      <c r="A3" s="28"/>
      <c r="B3" s="192"/>
      <c r="C3" s="28" t="s">
        <v>26</v>
      </c>
      <c r="D3" s="28"/>
      <c r="E3" s="28"/>
      <c r="F3" s="28"/>
      <c r="G3" s="28" t="s">
        <v>218</v>
      </c>
      <c r="H3" s="28"/>
      <c r="I3" s="28"/>
      <c r="J3" s="28"/>
      <c r="K3" s="28" t="s">
        <v>205</v>
      </c>
      <c r="L3" s="28" t="s">
        <v>207</v>
      </c>
      <c r="M3" s="28" t="s">
        <v>210</v>
      </c>
      <c r="N3" s="191" t="s">
        <v>23</v>
      </c>
      <c r="O3" s="191" t="s">
        <v>45</v>
      </c>
    </row>
    <row r="4" spans="1:15" s="4" customFormat="1" ht="16" x14ac:dyDescent="0.2">
      <c r="A4" s="28" t="s">
        <v>13</v>
      </c>
      <c r="B4" s="28" t="s">
        <v>14</v>
      </c>
      <c r="C4" s="28" t="s">
        <v>27</v>
      </c>
      <c r="D4" s="28" t="s">
        <v>15</v>
      </c>
      <c r="E4" s="28" t="s">
        <v>202</v>
      </c>
      <c r="F4" s="28" t="s">
        <v>203</v>
      </c>
      <c r="G4" s="28" t="s">
        <v>219</v>
      </c>
      <c r="H4" s="28" t="s">
        <v>204</v>
      </c>
      <c r="I4" s="28" t="s">
        <v>99</v>
      </c>
      <c r="J4" s="28" t="s">
        <v>87</v>
      </c>
      <c r="K4" s="28" t="s">
        <v>206</v>
      </c>
      <c r="L4" s="28" t="s">
        <v>208</v>
      </c>
      <c r="M4" s="28" t="s">
        <v>209</v>
      </c>
      <c r="N4" s="191" t="s">
        <v>24</v>
      </c>
      <c r="O4" s="191" t="s">
        <v>25</v>
      </c>
    </row>
    <row r="5" spans="1:15" s="4" customFormat="1" ht="16" x14ac:dyDescent="0.2">
      <c r="A5" s="28" t="s">
        <v>10</v>
      </c>
      <c r="B5" s="193"/>
      <c r="C5" s="193"/>
      <c r="D5" s="193"/>
      <c r="E5" s="193"/>
      <c r="F5" s="193"/>
      <c r="G5" s="193"/>
      <c r="H5" s="193"/>
      <c r="I5" s="193"/>
      <c r="J5" s="193"/>
      <c r="K5" s="193"/>
      <c r="L5" s="193"/>
      <c r="M5" s="193"/>
      <c r="N5" s="194"/>
      <c r="O5" s="194"/>
    </row>
    <row r="6" spans="1:15" ht="16" x14ac:dyDescent="0.2">
      <c r="A6" s="28" t="s">
        <v>48</v>
      </c>
      <c r="B6" s="195">
        <f>+'Jan Spending'!B38</f>
        <v>0</v>
      </c>
      <c r="C6" s="195">
        <f>+'Jan Spending'!C38</f>
        <v>0</v>
      </c>
      <c r="D6" s="195">
        <f>+'Jan Spending'!D38</f>
        <v>0</v>
      </c>
      <c r="E6" s="195">
        <f>+'Jan Spending'!E38</f>
        <v>0</v>
      </c>
      <c r="F6" s="195">
        <f>+'Jan Spending'!F38</f>
        <v>0</v>
      </c>
      <c r="G6" s="195">
        <f>+'Jan Spending'!G38</f>
        <v>0</v>
      </c>
      <c r="H6" s="195">
        <f>+'Jan Spending'!H38</f>
        <v>0</v>
      </c>
      <c r="I6" s="195">
        <f>+'Jan Spending'!I38</f>
        <v>0</v>
      </c>
      <c r="J6" s="195">
        <f>+'Jan Spending'!J38</f>
        <v>0</v>
      </c>
      <c r="K6" s="195">
        <f>+'Jan Spending'!K38</f>
        <v>0</v>
      </c>
      <c r="L6" s="195">
        <f>+'Jan Spending'!L38</f>
        <v>0</v>
      </c>
      <c r="M6" s="195">
        <f>+'Jan Spending'!M38</f>
        <v>0</v>
      </c>
      <c r="N6" s="196">
        <f>SUM(C6:M6)</f>
        <v>0</v>
      </c>
      <c r="O6" s="196">
        <f>B6-N6</f>
        <v>0</v>
      </c>
    </row>
    <row r="7" spans="1:15" ht="16" x14ac:dyDescent="0.2">
      <c r="A7" s="28" t="s">
        <v>49</v>
      </c>
      <c r="B7" s="195">
        <f>+'Feb Spending'!B38</f>
        <v>0</v>
      </c>
      <c r="C7" s="195">
        <f>+'Feb Spending'!C38</f>
        <v>0</v>
      </c>
      <c r="D7" s="195">
        <f>+'Feb Spending'!D38</f>
        <v>0</v>
      </c>
      <c r="E7" s="195">
        <f>+'Feb Spending'!E38</f>
        <v>0</v>
      </c>
      <c r="F7" s="195">
        <f>+'Feb Spending'!F38</f>
        <v>0</v>
      </c>
      <c r="G7" s="195">
        <f>+'Feb Spending'!G38</f>
        <v>0</v>
      </c>
      <c r="H7" s="195">
        <f>+'Feb Spending'!H38</f>
        <v>0</v>
      </c>
      <c r="I7" s="195">
        <f>+'Feb Spending'!I38</f>
        <v>0</v>
      </c>
      <c r="J7" s="195">
        <f>+'Feb Spending'!J38</f>
        <v>0</v>
      </c>
      <c r="K7" s="195">
        <f>+'Feb Spending'!K38</f>
        <v>0</v>
      </c>
      <c r="L7" s="195">
        <f>+'Feb Spending'!L38</f>
        <v>0</v>
      </c>
      <c r="M7" s="195">
        <f>+'Feb Spending'!M38</f>
        <v>0</v>
      </c>
      <c r="N7" s="196">
        <f t="shared" ref="N7:N17" si="0">SUM(C7:M7)</f>
        <v>0</v>
      </c>
      <c r="O7" s="196">
        <f t="shared" ref="O7:O17" si="1">B7-N7</f>
        <v>0</v>
      </c>
    </row>
    <row r="8" spans="1:15" ht="16" x14ac:dyDescent="0.2">
      <c r="A8" s="28" t="s">
        <v>50</v>
      </c>
      <c r="B8" s="195">
        <f>+'Mar Spending'!B38</f>
        <v>0</v>
      </c>
      <c r="C8" s="195">
        <f>+'Mar Spending'!C38</f>
        <v>0</v>
      </c>
      <c r="D8" s="195">
        <f>+'Mar Spending'!D38</f>
        <v>0</v>
      </c>
      <c r="E8" s="195">
        <f>+'Mar Spending'!E38</f>
        <v>0</v>
      </c>
      <c r="F8" s="195">
        <f>+'Mar Spending'!F38</f>
        <v>0</v>
      </c>
      <c r="G8" s="195">
        <f>+'Mar Spending'!G38</f>
        <v>0</v>
      </c>
      <c r="H8" s="195">
        <f>+'Mar Spending'!H38</f>
        <v>0</v>
      </c>
      <c r="I8" s="195">
        <f>+'Mar Spending'!I38</f>
        <v>0</v>
      </c>
      <c r="J8" s="195">
        <f>+'Mar Spending'!J38</f>
        <v>0</v>
      </c>
      <c r="K8" s="195">
        <f>+'Mar Spending'!K38</f>
        <v>0</v>
      </c>
      <c r="L8" s="195">
        <f>+'Mar Spending'!L38</f>
        <v>0</v>
      </c>
      <c r="M8" s="195">
        <f>+'Mar Spending'!M38</f>
        <v>0</v>
      </c>
      <c r="N8" s="196">
        <f t="shared" si="0"/>
        <v>0</v>
      </c>
      <c r="O8" s="196">
        <f t="shared" si="1"/>
        <v>0</v>
      </c>
    </row>
    <row r="9" spans="1:15" ht="16" x14ac:dyDescent="0.2">
      <c r="A9" s="28" t="s">
        <v>51</v>
      </c>
      <c r="B9" s="195">
        <f>+'Apr Spending'!B38</f>
        <v>0</v>
      </c>
      <c r="C9" s="195">
        <f>+'Apr Spending'!C38</f>
        <v>0</v>
      </c>
      <c r="D9" s="195">
        <f>+'Apr Spending'!D38</f>
        <v>0</v>
      </c>
      <c r="E9" s="195">
        <f>+'Apr Spending'!E38</f>
        <v>0</v>
      </c>
      <c r="F9" s="195">
        <f>+'Apr Spending'!F38</f>
        <v>0</v>
      </c>
      <c r="G9" s="195">
        <f>+'Apr Spending'!G38</f>
        <v>0</v>
      </c>
      <c r="H9" s="195">
        <f>+'Apr Spending'!H38</f>
        <v>0</v>
      </c>
      <c r="I9" s="195">
        <f>+'Apr Spending'!I38</f>
        <v>0</v>
      </c>
      <c r="J9" s="195">
        <f>+'Apr Spending'!J38</f>
        <v>0</v>
      </c>
      <c r="K9" s="195">
        <f>+'Apr Spending'!K38</f>
        <v>0</v>
      </c>
      <c r="L9" s="195">
        <f>+'Apr Spending'!L38</f>
        <v>0</v>
      </c>
      <c r="M9" s="195">
        <f>+'Apr Spending'!M38</f>
        <v>0</v>
      </c>
      <c r="N9" s="196">
        <f t="shared" si="0"/>
        <v>0</v>
      </c>
      <c r="O9" s="196">
        <f t="shared" si="1"/>
        <v>0</v>
      </c>
    </row>
    <row r="10" spans="1:15" ht="16" x14ac:dyDescent="0.2">
      <c r="A10" s="28" t="s">
        <v>35</v>
      </c>
      <c r="B10" s="195">
        <f>+'May Spending'!B38</f>
        <v>0</v>
      </c>
      <c r="C10" s="195">
        <f>+'May Spending'!C38</f>
        <v>0</v>
      </c>
      <c r="D10" s="195">
        <f>+'May Spending'!D38</f>
        <v>0</v>
      </c>
      <c r="E10" s="195">
        <f>+'May Spending'!E38</f>
        <v>0</v>
      </c>
      <c r="F10" s="195">
        <f>+'May Spending'!F38</f>
        <v>0</v>
      </c>
      <c r="G10" s="195">
        <f>+'May Spending'!G38</f>
        <v>0</v>
      </c>
      <c r="H10" s="195">
        <f>+'May Spending'!H38</f>
        <v>0</v>
      </c>
      <c r="I10" s="195">
        <f>+'May Spending'!I38</f>
        <v>0</v>
      </c>
      <c r="J10" s="195">
        <f>+'May Spending'!J38</f>
        <v>0</v>
      </c>
      <c r="K10" s="195">
        <f>+'May Spending'!K38</f>
        <v>0</v>
      </c>
      <c r="L10" s="195">
        <f>+'May Spending'!L38</f>
        <v>0</v>
      </c>
      <c r="M10" s="195">
        <f>+'May Spending'!M38</f>
        <v>0</v>
      </c>
      <c r="N10" s="196">
        <f t="shared" si="0"/>
        <v>0</v>
      </c>
      <c r="O10" s="196">
        <f t="shared" si="1"/>
        <v>0</v>
      </c>
    </row>
    <row r="11" spans="1:15" ht="16" x14ac:dyDescent="0.2">
      <c r="A11" s="28" t="s">
        <v>52</v>
      </c>
      <c r="B11" s="195">
        <f>+'Jun Spending'!B38</f>
        <v>0</v>
      </c>
      <c r="C11" s="195">
        <f>+'Jun Spending'!C38</f>
        <v>0</v>
      </c>
      <c r="D11" s="195">
        <f>+'Jun Spending'!D38</f>
        <v>0</v>
      </c>
      <c r="E11" s="195">
        <f>+'Jun Spending'!E38</f>
        <v>0</v>
      </c>
      <c r="F11" s="195">
        <f>+'Jun Spending'!F38</f>
        <v>0</v>
      </c>
      <c r="G11" s="195">
        <f>+'Jun Spending'!G38</f>
        <v>0</v>
      </c>
      <c r="H11" s="195">
        <f>+'Jun Spending'!H38</f>
        <v>0</v>
      </c>
      <c r="I11" s="195">
        <f>+'Jun Spending'!I38</f>
        <v>0</v>
      </c>
      <c r="J11" s="195">
        <f>+'Jun Spending'!J38</f>
        <v>0</v>
      </c>
      <c r="K11" s="195">
        <f>+'Jun Spending'!K38</f>
        <v>0</v>
      </c>
      <c r="L11" s="195">
        <f>+'Jun Spending'!L38</f>
        <v>0</v>
      </c>
      <c r="M11" s="195">
        <f>+'Jun Spending'!M38</f>
        <v>0</v>
      </c>
      <c r="N11" s="196">
        <f t="shared" si="0"/>
        <v>0</v>
      </c>
      <c r="O11" s="196">
        <f t="shared" si="1"/>
        <v>0</v>
      </c>
    </row>
    <row r="12" spans="1:15" ht="16" x14ac:dyDescent="0.2">
      <c r="A12" s="28" t="s">
        <v>53</v>
      </c>
      <c r="B12" s="195">
        <f>+'Jul Spending'!B38</f>
        <v>0</v>
      </c>
      <c r="C12" s="195">
        <f>+'Jul Spending'!C38</f>
        <v>0</v>
      </c>
      <c r="D12" s="195">
        <f>+'Jul Spending'!D38</f>
        <v>0</v>
      </c>
      <c r="E12" s="195">
        <f>+'Jul Spending'!E38</f>
        <v>0</v>
      </c>
      <c r="F12" s="195">
        <f>+'Jul Spending'!F38</f>
        <v>0</v>
      </c>
      <c r="G12" s="195">
        <f>+'Jul Spending'!G38</f>
        <v>0</v>
      </c>
      <c r="H12" s="195">
        <f>+'Jul Spending'!H38</f>
        <v>0</v>
      </c>
      <c r="I12" s="195">
        <f>+'Jul Spending'!I38</f>
        <v>0</v>
      </c>
      <c r="J12" s="195">
        <f>+'Jul Spending'!J38</f>
        <v>0</v>
      </c>
      <c r="K12" s="195">
        <f>+'Jul Spending'!K38</f>
        <v>0</v>
      </c>
      <c r="L12" s="195">
        <f>+'Jul Spending'!L38</f>
        <v>0</v>
      </c>
      <c r="M12" s="195">
        <f>+'Jul Spending'!M38</f>
        <v>0</v>
      </c>
      <c r="N12" s="196">
        <f t="shared" si="0"/>
        <v>0</v>
      </c>
      <c r="O12" s="196">
        <f t="shared" si="1"/>
        <v>0</v>
      </c>
    </row>
    <row r="13" spans="1:15" ht="16" x14ac:dyDescent="0.2">
      <c r="A13" s="28" t="s">
        <v>54</v>
      </c>
      <c r="B13" s="195">
        <f>+'Aug Spending'!B38</f>
        <v>0</v>
      </c>
      <c r="C13" s="195">
        <f>+'Aug Spending'!C38</f>
        <v>0</v>
      </c>
      <c r="D13" s="195">
        <f>+'Aug Spending'!D38</f>
        <v>0</v>
      </c>
      <c r="E13" s="195">
        <f>+'Aug Spending'!E38</f>
        <v>0</v>
      </c>
      <c r="F13" s="195">
        <f>+'Aug Spending'!F38</f>
        <v>0</v>
      </c>
      <c r="G13" s="195">
        <f>+'Aug Spending'!G38</f>
        <v>0</v>
      </c>
      <c r="H13" s="195">
        <f>+'Aug Spending'!H38</f>
        <v>0</v>
      </c>
      <c r="I13" s="195">
        <f>+'Aug Spending'!I38</f>
        <v>0</v>
      </c>
      <c r="J13" s="195">
        <f>+'Aug Spending'!J38</f>
        <v>0</v>
      </c>
      <c r="K13" s="195">
        <f>+'Aug Spending'!K38</f>
        <v>0</v>
      </c>
      <c r="L13" s="195">
        <f>+'Aug Spending'!L38</f>
        <v>0</v>
      </c>
      <c r="M13" s="195">
        <f>+'Aug Spending'!M38</f>
        <v>0</v>
      </c>
      <c r="N13" s="196">
        <f t="shared" si="0"/>
        <v>0</v>
      </c>
      <c r="O13" s="196">
        <f t="shared" si="1"/>
        <v>0</v>
      </c>
    </row>
    <row r="14" spans="1:15" ht="16" x14ac:dyDescent="0.2">
      <c r="A14" s="28" t="s">
        <v>55</v>
      </c>
      <c r="B14" s="195">
        <f>+'Sep Spending'!B38</f>
        <v>0</v>
      </c>
      <c r="C14" s="195">
        <f>+'Sep Spending'!C38</f>
        <v>0</v>
      </c>
      <c r="D14" s="195">
        <f>+'Sep Spending'!D38</f>
        <v>0</v>
      </c>
      <c r="E14" s="195">
        <f>+'Sep Spending'!E38</f>
        <v>0</v>
      </c>
      <c r="F14" s="195">
        <f>+'Sep Spending'!F38</f>
        <v>0</v>
      </c>
      <c r="G14" s="195">
        <f>+'Sep Spending'!G38</f>
        <v>0</v>
      </c>
      <c r="H14" s="195">
        <f>+'Sep Spending'!H38</f>
        <v>0</v>
      </c>
      <c r="I14" s="195">
        <f>+'Sep Spending'!I38</f>
        <v>0</v>
      </c>
      <c r="J14" s="195">
        <f>+'Sep Spending'!J38</f>
        <v>0</v>
      </c>
      <c r="K14" s="195">
        <f>+'Sep Spending'!K38</f>
        <v>0</v>
      </c>
      <c r="L14" s="195">
        <f>+'Sep Spending'!L38</f>
        <v>0</v>
      </c>
      <c r="M14" s="195">
        <f>+'Sep Spending'!M38</f>
        <v>0</v>
      </c>
      <c r="N14" s="196">
        <f t="shared" si="0"/>
        <v>0</v>
      </c>
      <c r="O14" s="196">
        <f t="shared" si="1"/>
        <v>0</v>
      </c>
    </row>
    <row r="15" spans="1:15" ht="16" x14ac:dyDescent="0.2">
      <c r="A15" s="28" t="s">
        <v>56</v>
      </c>
      <c r="B15" s="195">
        <f>+'Oct Spending'!B38</f>
        <v>0</v>
      </c>
      <c r="C15" s="195">
        <f>+'Oct Spending'!C38</f>
        <v>0</v>
      </c>
      <c r="D15" s="195">
        <f>+'Oct Spending'!D38</f>
        <v>0</v>
      </c>
      <c r="E15" s="195">
        <f>+'Oct Spending'!E38</f>
        <v>0</v>
      </c>
      <c r="F15" s="195">
        <f>+'Oct Spending'!F38</f>
        <v>0</v>
      </c>
      <c r="G15" s="195">
        <f>+'Oct Spending'!G38</f>
        <v>0</v>
      </c>
      <c r="H15" s="195">
        <f>+'Oct Spending'!H38</f>
        <v>0</v>
      </c>
      <c r="I15" s="195">
        <f>+'Oct Spending'!I38</f>
        <v>0</v>
      </c>
      <c r="J15" s="195">
        <f>+'Oct Spending'!J38</f>
        <v>0</v>
      </c>
      <c r="K15" s="195">
        <f>+'Oct Spending'!K38</f>
        <v>0</v>
      </c>
      <c r="L15" s="195">
        <f>+'Oct Spending'!L38</f>
        <v>0</v>
      </c>
      <c r="M15" s="195">
        <f>+'Oct Spending'!M38</f>
        <v>0</v>
      </c>
      <c r="N15" s="196">
        <f t="shared" si="0"/>
        <v>0</v>
      </c>
      <c r="O15" s="196">
        <f t="shared" si="1"/>
        <v>0</v>
      </c>
    </row>
    <row r="16" spans="1:15" ht="16" x14ac:dyDescent="0.2">
      <c r="A16" s="28" t="s">
        <v>57</v>
      </c>
      <c r="B16" s="195">
        <f>+'Nov Spending'!B38</f>
        <v>0</v>
      </c>
      <c r="C16" s="195">
        <f>+'Nov Spending'!C38</f>
        <v>0</v>
      </c>
      <c r="D16" s="195">
        <f>+'Nov Spending'!D38</f>
        <v>0</v>
      </c>
      <c r="E16" s="195">
        <f>+'Nov Spending'!E38</f>
        <v>0</v>
      </c>
      <c r="F16" s="195">
        <f>+'Nov Spending'!F38</f>
        <v>0</v>
      </c>
      <c r="G16" s="195">
        <f>+'Nov Spending'!G38</f>
        <v>0</v>
      </c>
      <c r="H16" s="195">
        <f>+'Nov Spending'!H38</f>
        <v>0</v>
      </c>
      <c r="I16" s="195">
        <f>+'Nov Spending'!I38</f>
        <v>0</v>
      </c>
      <c r="J16" s="195">
        <f>+'Nov Spending'!J38</f>
        <v>0</v>
      </c>
      <c r="K16" s="195">
        <f>+'Nov Spending'!K38</f>
        <v>0</v>
      </c>
      <c r="L16" s="195">
        <f>+'Nov Spending'!L38</f>
        <v>0</v>
      </c>
      <c r="M16" s="195">
        <f>+'Nov Spending'!M38</f>
        <v>0</v>
      </c>
      <c r="N16" s="196">
        <f t="shared" si="0"/>
        <v>0</v>
      </c>
      <c r="O16" s="196">
        <f t="shared" si="1"/>
        <v>0</v>
      </c>
    </row>
    <row r="17" spans="1:15" ht="16" x14ac:dyDescent="0.2">
      <c r="A17" s="28" t="s">
        <v>58</v>
      </c>
      <c r="B17" s="195">
        <f>+'Dec Spending'!B38</f>
        <v>0</v>
      </c>
      <c r="C17" s="195">
        <f>+'Dec Spending'!C38</f>
        <v>0</v>
      </c>
      <c r="D17" s="195">
        <f>+'Dec Spending'!D38</f>
        <v>0</v>
      </c>
      <c r="E17" s="195">
        <f>+'Dec Spending'!E38</f>
        <v>0</v>
      </c>
      <c r="F17" s="195">
        <f>+'Dec Spending'!F38</f>
        <v>0</v>
      </c>
      <c r="G17" s="195">
        <f>+'Dec Spending'!G38</f>
        <v>0</v>
      </c>
      <c r="H17" s="195">
        <f>+'Dec Spending'!H38</f>
        <v>0</v>
      </c>
      <c r="I17" s="195">
        <f>+'Dec Spending'!I38</f>
        <v>0</v>
      </c>
      <c r="J17" s="195">
        <f>+'Dec Spending'!J38</f>
        <v>0</v>
      </c>
      <c r="K17" s="195">
        <f>+'Dec Spending'!K38</f>
        <v>0</v>
      </c>
      <c r="L17" s="195">
        <f>+'Dec Spending'!L38</f>
        <v>0</v>
      </c>
      <c r="M17" s="195">
        <f>+'Dec Spending'!M38</f>
        <v>0</v>
      </c>
      <c r="N17" s="196">
        <f t="shared" si="0"/>
        <v>0</v>
      </c>
      <c r="O17" s="196">
        <f t="shared" si="1"/>
        <v>0</v>
      </c>
    </row>
    <row r="18" spans="1:15" s="95" customFormat="1" ht="17" thickBot="1" x14ac:dyDescent="0.25">
      <c r="A18" s="28" t="s">
        <v>37</v>
      </c>
      <c r="B18" s="197">
        <f t="shared" ref="B18:O18" si="2">SUM(B6:B17)</f>
        <v>0</v>
      </c>
      <c r="C18" s="197">
        <f t="shared" si="2"/>
        <v>0</v>
      </c>
      <c r="D18" s="197">
        <f t="shared" si="2"/>
        <v>0</v>
      </c>
      <c r="E18" s="197">
        <f t="shared" si="2"/>
        <v>0</v>
      </c>
      <c r="F18" s="197">
        <f t="shared" si="2"/>
        <v>0</v>
      </c>
      <c r="G18" s="197">
        <f t="shared" si="2"/>
        <v>0</v>
      </c>
      <c r="H18" s="197">
        <f t="shared" si="2"/>
        <v>0</v>
      </c>
      <c r="I18" s="197">
        <f t="shared" si="2"/>
        <v>0</v>
      </c>
      <c r="J18" s="197">
        <f t="shared" si="2"/>
        <v>0</v>
      </c>
      <c r="K18" s="197">
        <f t="shared" si="2"/>
        <v>0</v>
      </c>
      <c r="L18" s="197">
        <f t="shared" si="2"/>
        <v>0</v>
      </c>
      <c r="M18" s="197">
        <f t="shared" si="2"/>
        <v>0</v>
      </c>
      <c r="N18" s="197">
        <f t="shared" si="2"/>
        <v>0</v>
      </c>
      <c r="O18" s="197">
        <f t="shared" si="2"/>
        <v>0</v>
      </c>
    </row>
    <row r="19" spans="1:15" ht="17" thickTop="1" x14ac:dyDescent="0.2">
      <c r="A19" s="28"/>
      <c r="B19" s="348"/>
      <c r="C19" s="349"/>
      <c r="D19" s="349"/>
      <c r="E19" s="349"/>
      <c r="F19" s="349"/>
      <c r="G19" s="349"/>
      <c r="H19" s="349"/>
      <c r="I19" s="349"/>
      <c r="J19" s="349"/>
      <c r="K19" s="349"/>
      <c r="L19" s="349"/>
      <c r="M19" s="349"/>
      <c r="N19" s="349"/>
      <c r="O19" s="349"/>
    </row>
    <row r="20" spans="1:15" ht="16" x14ac:dyDescent="0.2">
      <c r="A20" s="27" t="s">
        <v>38</v>
      </c>
      <c r="B20" s="198"/>
      <c r="C20" s="198"/>
      <c r="D20" s="198"/>
      <c r="E20" s="198"/>
      <c r="F20" s="198"/>
      <c r="G20" s="198"/>
      <c r="H20" s="198"/>
      <c r="I20" s="198"/>
      <c r="J20" s="198"/>
      <c r="K20" s="198"/>
      <c r="L20" s="198"/>
      <c r="M20" s="198"/>
      <c r="N20" s="37"/>
      <c r="O20" s="37"/>
    </row>
    <row r="21" spans="1:15" ht="16" x14ac:dyDescent="0.2">
      <c r="A21" s="28" t="s">
        <v>48</v>
      </c>
      <c r="B21" s="195">
        <f t="shared" ref="B21:O21" si="3">+B6</f>
        <v>0</v>
      </c>
      <c r="C21" s="195">
        <f t="shared" si="3"/>
        <v>0</v>
      </c>
      <c r="D21" s="195">
        <f t="shared" si="3"/>
        <v>0</v>
      </c>
      <c r="E21" s="195">
        <f t="shared" si="3"/>
        <v>0</v>
      </c>
      <c r="F21" s="195">
        <f t="shared" si="3"/>
        <v>0</v>
      </c>
      <c r="G21" s="195">
        <f t="shared" si="3"/>
        <v>0</v>
      </c>
      <c r="H21" s="195">
        <f t="shared" si="3"/>
        <v>0</v>
      </c>
      <c r="I21" s="195">
        <f t="shared" si="3"/>
        <v>0</v>
      </c>
      <c r="J21" s="195">
        <f t="shared" si="3"/>
        <v>0</v>
      </c>
      <c r="K21" s="195">
        <f t="shared" si="3"/>
        <v>0</v>
      </c>
      <c r="L21" s="195">
        <f t="shared" si="3"/>
        <v>0</v>
      </c>
      <c r="M21" s="195">
        <f t="shared" si="3"/>
        <v>0</v>
      </c>
      <c r="N21" s="196">
        <f t="shared" si="3"/>
        <v>0</v>
      </c>
      <c r="O21" s="196">
        <f t="shared" si="3"/>
        <v>0</v>
      </c>
    </row>
    <row r="22" spans="1:15" ht="16" x14ac:dyDescent="0.2">
      <c r="A22" s="28" t="s">
        <v>49</v>
      </c>
      <c r="B22" s="195">
        <f t="shared" ref="B22:B32" si="4">+B21+B7</f>
        <v>0</v>
      </c>
      <c r="C22" s="195">
        <f t="shared" ref="C22:C32" si="5">+C21+C7</f>
        <v>0</v>
      </c>
      <c r="D22" s="195">
        <f t="shared" ref="D22:D32" si="6">+D21+D7</f>
        <v>0</v>
      </c>
      <c r="E22" s="195">
        <f t="shared" ref="E22:E32" si="7">+E21+E7</f>
        <v>0</v>
      </c>
      <c r="F22" s="195">
        <f t="shared" ref="F22:F32" si="8">+F21+F7</f>
        <v>0</v>
      </c>
      <c r="G22" s="195">
        <f t="shared" ref="G22:G32" si="9">+G21+G7</f>
        <v>0</v>
      </c>
      <c r="H22" s="195">
        <f t="shared" ref="H22:H32" si="10">+H21+H7</f>
        <v>0</v>
      </c>
      <c r="I22" s="195">
        <f t="shared" ref="I22:I32" si="11">+I21+I7</f>
        <v>0</v>
      </c>
      <c r="J22" s="195">
        <f t="shared" ref="J22:J32" si="12">+J21+J7</f>
        <v>0</v>
      </c>
      <c r="K22" s="195">
        <f t="shared" ref="K22:K32" si="13">+K21+K7</f>
        <v>0</v>
      </c>
      <c r="L22" s="195">
        <f t="shared" ref="L22:L32" si="14">+L21+L7</f>
        <v>0</v>
      </c>
      <c r="M22" s="195">
        <f t="shared" ref="M22:M32" si="15">+M21+M7</f>
        <v>0</v>
      </c>
      <c r="N22" s="196">
        <f t="shared" ref="N22:N32" si="16">+N21+N7</f>
        <v>0</v>
      </c>
      <c r="O22" s="196">
        <f t="shared" ref="O22:O32" si="17">+O21+O7</f>
        <v>0</v>
      </c>
    </row>
    <row r="23" spans="1:15" ht="16" x14ac:dyDescent="0.2">
      <c r="A23" s="28" t="s">
        <v>50</v>
      </c>
      <c r="B23" s="195">
        <f t="shared" si="4"/>
        <v>0</v>
      </c>
      <c r="C23" s="195">
        <f t="shared" si="5"/>
        <v>0</v>
      </c>
      <c r="D23" s="195">
        <f t="shared" si="6"/>
        <v>0</v>
      </c>
      <c r="E23" s="195">
        <f t="shared" si="7"/>
        <v>0</v>
      </c>
      <c r="F23" s="195">
        <f t="shared" si="8"/>
        <v>0</v>
      </c>
      <c r="G23" s="195">
        <f t="shared" si="9"/>
        <v>0</v>
      </c>
      <c r="H23" s="195">
        <f t="shared" si="10"/>
        <v>0</v>
      </c>
      <c r="I23" s="195">
        <f t="shared" si="11"/>
        <v>0</v>
      </c>
      <c r="J23" s="195">
        <f t="shared" si="12"/>
        <v>0</v>
      </c>
      <c r="K23" s="195">
        <f t="shared" si="13"/>
        <v>0</v>
      </c>
      <c r="L23" s="195">
        <f t="shared" si="14"/>
        <v>0</v>
      </c>
      <c r="M23" s="195">
        <f t="shared" si="15"/>
        <v>0</v>
      </c>
      <c r="N23" s="196">
        <f t="shared" si="16"/>
        <v>0</v>
      </c>
      <c r="O23" s="196">
        <f t="shared" si="17"/>
        <v>0</v>
      </c>
    </row>
    <row r="24" spans="1:15" ht="16" x14ac:dyDescent="0.2">
      <c r="A24" s="28" t="s">
        <v>51</v>
      </c>
      <c r="B24" s="195">
        <f t="shared" si="4"/>
        <v>0</v>
      </c>
      <c r="C24" s="195">
        <f t="shared" si="5"/>
        <v>0</v>
      </c>
      <c r="D24" s="195">
        <f t="shared" si="6"/>
        <v>0</v>
      </c>
      <c r="E24" s="195">
        <f t="shared" si="7"/>
        <v>0</v>
      </c>
      <c r="F24" s="195">
        <f t="shared" si="8"/>
        <v>0</v>
      </c>
      <c r="G24" s="195">
        <f t="shared" si="9"/>
        <v>0</v>
      </c>
      <c r="H24" s="195">
        <f t="shared" si="10"/>
        <v>0</v>
      </c>
      <c r="I24" s="195">
        <f t="shared" si="11"/>
        <v>0</v>
      </c>
      <c r="J24" s="195">
        <f t="shared" si="12"/>
        <v>0</v>
      </c>
      <c r="K24" s="195">
        <f t="shared" si="13"/>
        <v>0</v>
      </c>
      <c r="L24" s="195">
        <f t="shared" si="14"/>
        <v>0</v>
      </c>
      <c r="M24" s="195">
        <f t="shared" si="15"/>
        <v>0</v>
      </c>
      <c r="N24" s="196">
        <f t="shared" si="16"/>
        <v>0</v>
      </c>
      <c r="O24" s="196">
        <f t="shared" si="17"/>
        <v>0</v>
      </c>
    </row>
    <row r="25" spans="1:15" ht="16" x14ac:dyDescent="0.2">
      <c r="A25" s="28" t="s">
        <v>35</v>
      </c>
      <c r="B25" s="195">
        <f t="shared" si="4"/>
        <v>0</v>
      </c>
      <c r="C25" s="195">
        <f t="shared" si="5"/>
        <v>0</v>
      </c>
      <c r="D25" s="195">
        <f t="shared" si="6"/>
        <v>0</v>
      </c>
      <c r="E25" s="195">
        <f t="shared" si="7"/>
        <v>0</v>
      </c>
      <c r="F25" s="195">
        <f t="shared" si="8"/>
        <v>0</v>
      </c>
      <c r="G25" s="195">
        <f t="shared" si="9"/>
        <v>0</v>
      </c>
      <c r="H25" s="195">
        <f t="shared" si="10"/>
        <v>0</v>
      </c>
      <c r="I25" s="195">
        <f t="shared" si="11"/>
        <v>0</v>
      </c>
      <c r="J25" s="195">
        <f t="shared" si="12"/>
        <v>0</v>
      </c>
      <c r="K25" s="195">
        <f t="shared" si="13"/>
        <v>0</v>
      </c>
      <c r="L25" s="195">
        <f t="shared" si="14"/>
        <v>0</v>
      </c>
      <c r="M25" s="195">
        <f t="shared" si="15"/>
        <v>0</v>
      </c>
      <c r="N25" s="196">
        <f t="shared" si="16"/>
        <v>0</v>
      </c>
      <c r="O25" s="196">
        <f t="shared" si="17"/>
        <v>0</v>
      </c>
    </row>
    <row r="26" spans="1:15" ht="16" x14ac:dyDescent="0.2">
      <c r="A26" s="28" t="s">
        <v>52</v>
      </c>
      <c r="B26" s="195">
        <f t="shared" si="4"/>
        <v>0</v>
      </c>
      <c r="C26" s="195">
        <f t="shared" si="5"/>
        <v>0</v>
      </c>
      <c r="D26" s="195">
        <f t="shared" si="6"/>
        <v>0</v>
      </c>
      <c r="E26" s="195">
        <f t="shared" si="7"/>
        <v>0</v>
      </c>
      <c r="F26" s="195">
        <f t="shared" si="8"/>
        <v>0</v>
      </c>
      <c r="G26" s="195">
        <f t="shared" si="9"/>
        <v>0</v>
      </c>
      <c r="H26" s="195">
        <f t="shared" si="10"/>
        <v>0</v>
      </c>
      <c r="I26" s="195">
        <f t="shared" si="11"/>
        <v>0</v>
      </c>
      <c r="J26" s="195">
        <f t="shared" si="12"/>
        <v>0</v>
      </c>
      <c r="K26" s="195">
        <f t="shared" si="13"/>
        <v>0</v>
      </c>
      <c r="L26" s="195">
        <f t="shared" si="14"/>
        <v>0</v>
      </c>
      <c r="M26" s="195">
        <f t="shared" si="15"/>
        <v>0</v>
      </c>
      <c r="N26" s="196">
        <f t="shared" si="16"/>
        <v>0</v>
      </c>
      <c r="O26" s="196">
        <f t="shared" si="17"/>
        <v>0</v>
      </c>
    </row>
    <row r="27" spans="1:15" ht="16" x14ac:dyDescent="0.2">
      <c r="A27" s="28" t="s">
        <v>53</v>
      </c>
      <c r="B27" s="195">
        <f t="shared" si="4"/>
        <v>0</v>
      </c>
      <c r="C27" s="195">
        <f t="shared" si="5"/>
        <v>0</v>
      </c>
      <c r="D27" s="195">
        <f t="shared" si="6"/>
        <v>0</v>
      </c>
      <c r="E27" s="195">
        <f t="shared" si="7"/>
        <v>0</v>
      </c>
      <c r="F27" s="195">
        <f t="shared" si="8"/>
        <v>0</v>
      </c>
      <c r="G27" s="195">
        <f t="shared" si="9"/>
        <v>0</v>
      </c>
      <c r="H27" s="195">
        <f t="shared" si="10"/>
        <v>0</v>
      </c>
      <c r="I27" s="195">
        <f t="shared" si="11"/>
        <v>0</v>
      </c>
      <c r="J27" s="195">
        <f t="shared" si="12"/>
        <v>0</v>
      </c>
      <c r="K27" s="195">
        <f t="shared" si="13"/>
        <v>0</v>
      </c>
      <c r="L27" s="195">
        <f t="shared" si="14"/>
        <v>0</v>
      </c>
      <c r="M27" s="195">
        <f t="shared" si="15"/>
        <v>0</v>
      </c>
      <c r="N27" s="196">
        <f t="shared" si="16"/>
        <v>0</v>
      </c>
      <c r="O27" s="196">
        <f t="shared" si="17"/>
        <v>0</v>
      </c>
    </row>
    <row r="28" spans="1:15" ht="16" x14ac:dyDescent="0.2">
      <c r="A28" s="28" t="s">
        <v>54</v>
      </c>
      <c r="B28" s="195">
        <f t="shared" si="4"/>
        <v>0</v>
      </c>
      <c r="C28" s="195">
        <f t="shared" si="5"/>
        <v>0</v>
      </c>
      <c r="D28" s="195">
        <f t="shared" si="6"/>
        <v>0</v>
      </c>
      <c r="E28" s="195">
        <f t="shared" si="7"/>
        <v>0</v>
      </c>
      <c r="F28" s="195">
        <f t="shared" si="8"/>
        <v>0</v>
      </c>
      <c r="G28" s="195">
        <f t="shared" si="9"/>
        <v>0</v>
      </c>
      <c r="H28" s="195">
        <f t="shared" si="10"/>
        <v>0</v>
      </c>
      <c r="I28" s="195">
        <f t="shared" si="11"/>
        <v>0</v>
      </c>
      <c r="J28" s="195">
        <f t="shared" si="12"/>
        <v>0</v>
      </c>
      <c r="K28" s="195">
        <f t="shared" si="13"/>
        <v>0</v>
      </c>
      <c r="L28" s="195">
        <f t="shared" si="14"/>
        <v>0</v>
      </c>
      <c r="M28" s="195">
        <f t="shared" si="15"/>
        <v>0</v>
      </c>
      <c r="N28" s="196">
        <f t="shared" si="16"/>
        <v>0</v>
      </c>
      <c r="O28" s="196">
        <f t="shared" si="17"/>
        <v>0</v>
      </c>
    </row>
    <row r="29" spans="1:15" ht="16" x14ac:dyDescent="0.2">
      <c r="A29" s="28" t="s">
        <v>55</v>
      </c>
      <c r="B29" s="195">
        <f t="shared" si="4"/>
        <v>0</v>
      </c>
      <c r="C29" s="195">
        <f t="shared" si="5"/>
        <v>0</v>
      </c>
      <c r="D29" s="195">
        <f t="shared" si="6"/>
        <v>0</v>
      </c>
      <c r="E29" s="195">
        <f t="shared" si="7"/>
        <v>0</v>
      </c>
      <c r="F29" s="195">
        <f t="shared" si="8"/>
        <v>0</v>
      </c>
      <c r="G29" s="195">
        <f t="shared" si="9"/>
        <v>0</v>
      </c>
      <c r="H29" s="195">
        <f t="shared" si="10"/>
        <v>0</v>
      </c>
      <c r="I29" s="195">
        <f t="shared" si="11"/>
        <v>0</v>
      </c>
      <c r="J29" s="195">
        <f t="shared" si="12"/>
        <v>0</v>
      </c>
      <c r="K29" s="195">
        <f t="shared" si="13"/>
        <v>0</v>
      </c>
      <c r="L29" s="195">
        <f t="shared" si="14"/>
        <v>0</v>
      </c>
      <c r="M29" s="195">
        <f t="shared" si="15"/>
        <v>0</v>
      </c>
      <c r="N29" s="196">
        <f t="shared" si="16"/>
        <v>0</v>
      </c>
      <c r="O29" s="196">
        <f t="shared" si="17"/>
        <v>0</v>
      </c>
    </row>
    <row r="30" spans="1:15" ht="16" x14ac:dyDescent="0.2">
      <c r="A30" s="28" t="s">
        <v>56</v>
      </c>
      <c r="B30" s="195">
        <f t="shared" si="4"/>
        <v>0</v>
      </c>
      <c r="C30" s="195">
        <f t="shared" si="5"/>
        <v>0</v>
      </c>
      <c r="D30" s="195">
        <f t="shared" si="6"/>
        <v>0</v>
      </c>
      <c r="E30" s="195">
        <f t="shared" si="7"/>
        <v>0</v>
      </c>
      <c r="F30" s="195">
        <f t="shared" si="8"/>
        <v>0</v>
      </c>
      <c r="G30" s="195">
        <f t="shared" si="9"/>
        <v>0</v>
      </c>
      <c r="H30" s="195">
        <f t="shared" si="10"/>
        <v>0</v>
      </c>
      <c r="I30" s="195">
        <f t="shared" si="11"/>
        <v>0</v>
      </c>
      <c r="J30" s="195">
        <f t="shared" si="12"/>
        <v>0</v>
      </c>
      <c r="K30" s="195">
        <f t="shared" si="13"/>
        <v>0</v>
      </c>
      <c r="L30" s="195">
        <f t="shared" si="14"/>
        <v>0</v>
      </c>
      <c r="M30" s="195">
        <f t="shared" si="15"/>
        <v>0</v>
      </c>
      <c r="N30" s="196">
        <f t="shared" si="16"/>
        <v>0</v>
      </c>
      <c r="O30" s="196">
        <f t="shared" si="17"/>
        <v>0</v>
      </c>
    </row>
    <row r="31" spans="1:15" ht="16" x14ac:dyDescent="0.2">
      <c r="A31" s="28" t="s">
        <v>57</v>
      </c>
      <c r="B31" s="195">
        <f t="shared" si="4"/>
        <v>0</v>
      </c>
      <c r="C31" s="195">
        <f t="shared" si="5"/>
        <v>0</v>
      </c>
      <c r="D31" s="195">
        <f t="shared" si="6"/>
        <v>0</v>
      </c>
      <c r="E31" s="195">
        <f t="shared" si="7"/>
        <v>0</v>
      </c>
      <c r="F31" s="195">
        <f t="shared" si="8"/>
        <v>0</v>
      </c>
      <c r="G31" s="195">
        <f t="shared" si="9"/>
        <v>0</v>
      </c>
      <c r="H31" s="195">
        <f t="shared" si="10"/>
        <v>0</v>
      </c>
      <c r="I31" s="195">
        <f t="shared" si="11"/>
        <v>0</v>
      </c>
      <c r="J31" s="195">
        <f t="shared" si="12"/>
        <v>0</v>
      </c>
      <c r="K31" s="195">
        <f t="shared" si="13"/>
        <v>0</v>
      </c>
      <c r="L31" s="195">
        <f t="shared" si="14"/>
        <v>0</v>
      </c>
      <c r="M31" s="195">
        <f t="shared" si="15"/>
        <v>0</v>
      </c>
      <c r="N31" s="196">
        <f t="shared" si="16"/>
        <v>0</v>
      </c>
      <c r="O31" s="196">
        <f t="shared" si="17"/>
        <v>0</v>
      </c>
    </row>
    <row r="32" spans="1:15" ht="16" x14ac:dyDescent="0.2">
      <c r="A32" s="28" t="s">
        <v>58</v>
      </c>
      <c r="B32" s="195">
        <f t="shared" si="4"/>
        <v>0</v>
      </c>
      <c r="C32" s="195">
        <f t="shared" si="5"/>
        <v>0</v>
      </c>
      <c r="D32" s="195">
        <f t="shared" si="6"/>
        <v>0</v>
      </c>
      <c r="E32" s="195">
        <f t="shared" si="7"/>
        <v>0</v>
      </c>
      <c r="F32" s="195">
        <f t="shared" si="8"/>
        <v>0</v>
      </c>
      <c r="G32" s="195">
        <f t="shared" si="9"/>
        <v>0</v>
      </c>
      <c r="H32" s="195">
        <f t="shared" si="10"/>
        <v>0</v>
      </c>
      <c r="I32" s="195">
        <f t="shared" si="11"/>
        <v>0</v>
      </c>
      <c r="J32" s="195">
        <f t="shared" si="12"/>
        <v>0</v>
      </c>
      <c r="K32" s="195">
        <f t="shared" si="13"/>
        <v>0</v>
      </c>
      <c r="L32" s="195">
        <f t="shared" si="14"/>
        <v>0</v>
      </c>
      <c r="M32" s="195">
        <f t="shared" si="15"/>
        <v>0</v>
      </c>
      <c r="N32" s="196">
        <f t="shared" si="16"/>
        <v>0</v>
      </c>
      <c r="O32" s="196">
        <f t="shared" si="17"/>
        <v>0</v>
      </c>
    </row>
    <row r="33" spans="1:15" ht="16" x14ac:dyDescent="0.2">
      <c r="A33" s="28"/>
      <c r="B33" s="198"/>
      <c r="C33" s="198"/>
      <c r="D33" s="198"/>
      <c r="E33" s="198"/>
      <c r="F33" s="198"/>
      <c r="G33" s="198"/>
      <c r="H33" s="198"/>
      <c r="I33" s="198"/>
      <c r="J33" s="198"/>
      <c r="K33" s="198"/>
      <c r="L33" s="198"/>
      <c r="M33" s="198"/>
      <c r="N33" s="37"/>
      <c r="O33" s="37"/>
    </row>
    <row r="34" spans="1:15" ht="16" x14ac:dyDescent="0.2">
      <c r="A34" s="27" t="s">
        <v>6</v>
      </c>
      <c r="B34" s="198"/>
      <c r="C34" s="198"/>
      <c r="D34" s="198"/>
      <c r="E34" s="198"/>
      <c r="F34" s="198"/>
      <c r="G34" s="198"/>
      <c r="H34" s="198"/>
      <c r="I34" s="198"/>
      <c r="J34" s="198"/>
      <c r="K34" s="198"/>
      <c r="L34" s="198"/>
      <c r="M34" s="198"/>
      <c r="N34" s="37"/>
      <c r="O34" s="37"/>
    </row>
    <row r="35" spans="1:15" ht="16" x14ac:dyDescent="0.2">
      <c r="A35" s="28" t="s">
        <v>48</v>
      </c>
      <c r="B35" s="195">
        <f>+B21-'Jan Spending'!B41</f>
        <v>0</v>
      </c>
      <c r="C35" s="195">
        <f>+'Jan Spending'!C$41-C21</f>
        <v>0</v>
      </c>
      <c r="D35" s="195">
        <f>+'Jan Spending'!D$41-D21</f>
        <v>0</v>
      </c>
      <c r="E35" s="195">
        <f>+'Jan Spending'!E$41-E21</f>
        <v>0</v>
      </c>
      <c r="F35" s="195">
        <f>+'Jan Spending'!F$41-F21</f>
        <v>0</v>
      </c>
      <c r="G35" s="195">
        <f>+'Jan Spending'!G$41-G21</f>
        <v>0</v>
      </c>
      <c r="H35" s="195">
        <f>+'Jan Spending'!H$41-H21</f>
        <v>0</v>
      </c>
      <c r="I35" s="195">
        <f>+'Jan Spending'!I$41-I21</f>
        <v>0</v>
      </c>
      <c r="J35" s="195">
        <f>+'Jan Spending'!J$41-J21</f>
        <v>0</v>
      </c>
      <c r="K35" s="195">
        <f>+'Jan Spending'!K$41-K21</f>
        <v>0</v>
      </c>
      <c r="L35" s="195">
        <f>+'Jan Spending'!L$41-L21</f>
        <v>0</v>
      </c>
      <c r="M35" s="195">
        <f>+'Jan Spending'!M$41-M21</f>
        <v>0</v>
      </c>
      <c r="N35" s="196">
        <f>SUM(C35:M35)</f>
        <v>0</v>
      </c>
      <c r="O35" s="196">
        <f>B35-N35</f>
        <v>0</v>
      </c>
    </row>
    <row r="36" spans="1:15" ht="16" x14ac:dyDescent="0.2">
      <c r="A36" s="28" t="s">
        <v>49</v>
      </c>
      <c r="B36" s="195">
        <f>+B22-'Feb Spending'!B42</f>
        <v>0</v>
      </c>
      <c r="C36" s="195">
        <f>+'Feb Spending'!C$41-C22</f>
        <v>0</v>
      </c>
      <c r="D36" s="195">
        <f>+'Feb Spending'!D$41-D22</f>
        <v>0</v>
      </c>
      <c r="E36" s="195">
        <f>+'Feb Spending'!E$41-E22</f>
        <v>0</v>
      </c>
      <c r="F36" s="195">
        <f>+'Feb Spending'!F$41-F22</f>
        <v>0</v>
      </c>
      <c r="G36" s="195">
        <f>+'Feb Spending'!G$41-G22</f>
        <v>0</v>
      </c>
      <c r="H36" s="195">
        <f>+'Feb Spending'!H$41-H22</f>
        <v>0</v>
      </c>
      <c r="I36" s="195">
        <f>+'Feb Spending'!I$41-I22</f>
        <v>0</v>
      </c>
      <c r="J36" s="195">
        <f>+'Feb Spending'!J$41-J22</f>
        <v>0</v>
      </c>
      <c r="K36" s="195">
        <f>+'Feb Spending'!K$41-K22</f>
        <v>0</v>
      </c>
      <c r="L36" s="195">
        <f>+'Feb Spending'!L$41-L22</f>
        <v>0</v>
      </c>
      <c r="M36" s="195">
        <f>+'Feb Spending'!M$41-M22</f>
        <v>0</v>
      </c>
      <c r="N36" s="196">
        <f t="shared" ref="N36:N46" si="18">SUM(C36:M36)</f>
        <v>0</v>
      </c>
      <c r="O36" s="196">
        <f t="shared" ref="O36:O46" si="19">B36-N36</f>
        <v>0</v>
      </c>
    </row>
    <row r="37" spans="1:15" ht="16" x14ac:dyDescent="0.2">
      <c r="A37" s="28" t="s">
        <v>50</v>
      </c>
      <c r="B37" s="195">
        <f>+B23-'Mar Spending'!B43</f>
        <v>0</v>
      </c>
      <c r="C37" s="195">
        <f>+'Mar Spending'!C$41-C23</f>
        <v>0</v>
      </c>
      <c r="D37" s="195">
        <f>+'Mar Spending'!D$41-D23</f>
        <v>0</v>
      </c>
      <c r="E37" s="195">
        <f>+'Mar Spending'!E$41-E23</f>
        <v>0</v>
      </c>
      <c r="F37" s="195">
        <f>+'Mar Spending'!F$41-F23</f>
        <v>0</v>
      </c>
      <c r="G37" s="195">
        <f>+'Mar Spending'!G$41-G23</f>
        <v>0</v>
      </c>
      <c r="H37" s="195">
        <f>+'Mar Spending'!H$41-H23</f>
        <v>0</v>
      </c>
      <c r="I37" s="195">
        <f>+'Mar Spending'!I$41-I23</f>
        <v>0</v>
      </c>
      <c r="J37" s="195">
        <f>+'Mar Spending'!J$41-J23</f>
        <v>0</v>
      </c>
      <c r="K37" s="195">
        <f>+'Mar Spending'!K$41-K23</f>
        <v>0</v>
      </c>
      <c r="L37" s="195">
        <f>+'Mar Spending'!L$41-L23</f>
        <v>0</v>
      </c>
      <c r="M37" s="195">
        <f>+'Mar Spending'!M$41-M23</f>
        <v>0</v>
      </c>
      <c r="N37" s="196">
        <f t="shared" si="18"/>
        <v>0</v>
      </c>
      <c r="O37" s="196">
        <f t="shared" si="19"/>
        <v>0</v>
      </c>
    </row>
    <row r="38" spans="1:15" ht="16" x14ac:dyDescent="0.2">
      <c r="A38" s="28" t="s">
        <v>51</v>
      </c>
      <c r="B38" s="195">
        <f>+B24-'Apr Spending'!B44</f>
        <v>0</v>
      </c>
      <c r="C38" s="195">
        <f>+'Apr Spending'!C$41-C24</f>
        <v>0</v>
      </c>
      <c r="D38" s="195">
        <f>+'Apr Spending'!D$41-D24</f>
        <v>0</v>
      </c>
      <c r="E38" s="195">
        <f>+'Apr Spending'!E$41-E24</f>
        <v>0</v>
      </c>
      <c r="F38" s="195">
        <f>+'Apr Spending'!F$41-F24</f>
        <v>0</v>
      </c>
      <c r="G38" s="195">
        <f>+'Apr Spending'!G$41-G24</f>
        <v>0</v>
      </c>
      <c r="H38" s="195">
        <f>+'Apr Spending'!H$41-H24</f>
        <v>0</v>
      </c>
      <c r="I38" s="195">
        <f>+'Apr Spending'!I$41-I24</f>
        <v>0</v>
      </c>
      <c r="J38" s="195">
        <f>+'Apr Spending'!J$41-J24</f>
        <v>0</v>
      </c>
      <c r="K38" s="195">
        <f>+'Apr Spending'!K$41-K24</f>
        <v>0</v>
      </c>
      <c r="L38" s="195">
        <f>+'Apr Spending'!L$41-L24</f>
        <v>0</v>
      </c>
      <c r="M38" s="195">
        <f>+'Apr Spending'!M$41-M24</f>
        <v>0</v>
      </c>
      <c r="N38" s="196">
        <f t="shared" si="18"/>
        <v>0</v>
      </c>
      <c r="O38" s="196">
        <f t="shared" si="19"/>
        <v>0</v>
      </c>
    </row>
    <row r="39" spans="1:15" ht="16" x14ac:dyDescent="0.2">
      <c r="A39" s="28" t="s">
        <v>35</v>
      </c>
      <c r="B39" s="195">
        <f>+B25-'May Spending'!B45</f>
        <v>0</v>
      </c>
      <c r="C39" s="195">
        <f>+'May Spending'!C$41-C25</f>
        <v>0</v>
      </c>
      <c r="D39" s="195">
        <f>+'May Spending'!D$41-D25</f>
        <v>0</v>
      </c>
      <c r="E39" s="195">
        <f>+'May Spending'!E$41-E25</f>
        <v>0</v>
      </c>
      <c r="F39" s="195">
        <f>+'May Spending'!F$41-F25</f>
        <v>0</v>
      </c>
      <c r="G39" s="195">
        <f>+'May Spending'!G$41-G25</f>
        <v>0</v>
      </c>
      <c r="H39" s="195">
        <f>+'May Spending'!H$41-H25</f>
        <v>0</v>
      </c>
      <c r="I39" s="195">
        <f>+'May Spending'!I$41-I25</f>
        <v>0</v>
      </c>
      <c r="J39" s="195">
        <f>+'May Spending'!J$41-J25</f>
        <v>0</v>
      </c>
      <c r="K39" s="195">
        <f>+'May Spending'!K$41-K25</f>
        <v>0</v>
      </c>
      <c r="L39" s="195">
        <f>+'May Spending'!L$41-L25</f>
        <v>0</v>
      </c>
      <c r="M39" s="195">
        <f>+'May Spending'!M$41-M25</f>
        <v>0</v>
      </c>
      <c r="N39" s="196">
        <f t="shared" si="18"/>
        <v>0</v>
      </c>
      <c r="O39" s="196">
        <f t="shared" si="19"/>
        <v>0</v>
      </c>
    </row>
    <row r="40" spans="1:15" ht="16" x14ac:dyDescent="0.2">
      <c r="A40" s="28" t="s">
        <v>52</v>
      </c>
      <c r="B40" s="195">
        <f>+B26-'Jun Spending'!B46</f>
        <v>0</v>
      </c>
      <c r="C40" s="195">
        <f>+'Jun Spending'!C$41-C26</f>
        <v>0</v>
      </c>
      <c r="D40" s="195">
        <f>+'Jun Spending'!D$41-D26</f>
        <v>0</v>
      </c>
      <c r="E40" s="195">
        <f>+'Jun Spending'!E$41-E26</f>
        <v>0</v>
      </c>
      <c r="F40" s="195">
        <f>+'Jun Spending'!F$41-F26</f>
        <v>0</v>
      </c>
      <c r="G40" s="195">
        <f>+'Jun Spending'!G$41-G26</f>
        <v>0</v>
      </c>
      <c r="H40" s="195">
        <f>+'Jun Spending'!H$41-H26</f>
        <v>0</v>
      </c>
      <c r="I40" s="195">
        <f>+'Jun Spending'!I$41-I26</f>
        <v>0</v>
      </c>
      <c r="J40" s="195">
        <f>+'Jun Spending'!J$41-J26</f>
        <v>0</v>
      </c>
      <c r="K40" s="195">
        <f>+'Jun Spending'!K$41-K26</f>
        <v>0</v>
      </c>
      <c r="L40" s="195">
        <f>+'Jun Spending'!L$41-L26</f>
        <v>0</v>
      </c>
      <c r="M40" s="195">
        <f>+'Jun Spending'!M$41-M26</f>
        <v>0</v>
      </c>
      <c r="N40" s="196">
        <f t="shared" si="18"/>
        <v>0</v>
      </c>
      <c r="O40" s="196">
        <f t="shared" si="19"/>
        <v>0</v>
      </c>
    </row>
    <row r="41" spans="1:15" ht="16" x14ac:dyDescent="0.2">
      <c r="A41" s="28" t="s">
        <v>53</v>
      </c>
      <c r="B41" s="195">
        <f>+B27-'Jul Spending'!B47</f>
        <v>0</v>
      </c>
      <c r="C41" s="195">
        <f>+'Jul Spending'!C$41-C27</f>
        <v>0</v>
      </c>
      <c r="D41" s="195">
        <f>+'Jul Spending'!D$41-D27</f>
        <v>0</v>
      </c>
      <c r="E41" s="195">
        <f>+'Jul Spending'!E$41-E27</f>
        <v>0</v>
      </c>
      <c r="F41" s="195">
        <f>+'Jul Spending'!F$41-F27</f>
        <v>0</v>
      </c>
      <c r="G41" s="195">
        <f>+'Jul Spending'!G$41-G27</f>
        <v>0</v>
      </c>
      <c r="H41" s="195">
        <f>+'Jul Spending'!H$41-H27</f>
        <v>0</v>
      </c>
      <c r="I41" s="195">
        <f>+'Jul Spending'!I$41-I27</f>
        <v>0</v>
      </c>
      <c r="J41" s="195">
        <f>+'Jul Spending'!J$41-J27</f>
        <v>0</v>
      </c>
      <c r="K41" s="195">
        <f>+'Jul Spending'!K$41-K27</f>
        <v>0</v>
      </c>
      <c r="L41" s="195">
        <f>+'Jul Spending'!L$41-L27</f>
        <v>0</v>
      </c>
      <c r="M41" s="195">
        <f>+'Jul Spending'!M$41-M27</f>
        <v>0</v>
      </c>
      <c r="N41" s="196">
        <f t="shared" si="18"/>
        <v>0</v>
      </c>
      <c r="O41" s="196">
        <f t="shared" si="19"/>
        <v>0</v>
      </c>
    </row>
    <row r="42" spans="1:15" ht="16" x14ac:dyDescent="0.2">
      <c r="A42" s="28" t="s">
        <v>54</v>
      </c>
      <c r="B42" s="195">
        <f>+B28-'Aug Spending'!B48</f>
        <v>0</v>
      </c>
      <c r="C42" s="195">
        <f>+'Aug Spending'!C$41-C28</f>
        <v>0</v>
      </c>
      <c r="D42" s="195">
        <f>+'Aug Spending'!D$41-D28</f>
        <v>0</v>
      </c>
      <c r="E42" s="195">
        <f>+'Aug Spending'!E$41-E28</f>
        <v>0</v>
      </c>
      <c r="F42" s="195">
        <f>+'Aug Spending'!F$41-F28</f>
        <v>0</v>
      </c>
      <c r="G42" s="195">
        <f>+'Aug Spending'!G$41-G28</f>
        <v>0</v>
      </c>
      <c r="H42" s="195">
        <f>+'Aug Spending'!H$41-H28</f>
        <v>0</v>
      </c>
      <c r="I42" s="195">
        <f>+'Aug Spending'!I$41-I28</f>
        <v>0</v>
      </c>
      <c r="J42" s="195">
        <f>+'Aug Spending'!J$41-J28</f>
        <v>0</v>
      </c>
      <c r="K42" s="195">
        <f>+'Aug Spending'!K$41-K28</f>
        <v>0</v>
      </c>
      <c r="L42" s="195">
        <f>+'Aug Spending'!L$41-L28</f>
        <v>0</v>
      </c>
      <c r="M42" s="195">
        <f>+'Aug Spending'!M$41-M28</f>
        <v>0</v>
      </c>
      <c r="N42" s="196">
        <f t="shared" si="18"/>
        <v>0</v>
      </c>
      <c r="O42" s="196">
        <f t="shared" si="19"/>
        <v>0</v>
      </c>
    </row>
    <row r="43" spans="1:15" ht="16" x14ac:dyDescent="0.2">
      <c r="A43" s="28" t="s">
        <v>55</v>
      </c>
      <c r="B43" s="195">
        <f>+B29-'Sep Spending'!B49</f>
        <v>0</v>
      </c>
      <c r="C43" s="195">
        <f>+'Sep Spending'!C$41-C29</f>
        <v>0</v>
      </c>
      <c r="D43" s="195">
        <f>+'Sep Spending'!D$41-D29</f>
        <v>0</v>
      </c>
      <c r="E43" s="195">
        <f>+'Sep Spending'!E$41-E29</f>
        <v>0</v>
      </c>
      <c r="F43" s="195">
        <f>+'Sep Spending'!F$41-F29</f>
        <v>0</v>
      </c>
      <c r="G43" s="195">
        <f>+'Sep Spending'!G$41-G29</f>
        <v>0</v>
      </c>
      <c r="H43" s="195">
        <f>+'Sep Spending'!H$41-H29</f>
        <v>0</v>
      </c>
      <c r="I43" s="195">
        <f>+'Sep Spending'!I$41-I29</f>
        <v>0</v>
      </c>
      <c r="J43" s="195">
        <f>+'Sep Spending'!J$41-J29</f>
        <v>0</v>
      </c>
      <c r="K43" s="195">
        <f>+'Sep Spending'!K$41-K29</f>
        <v>0</v>
      </c>
      <c r="L43" s="195">
        <f>+'Sep Spending'!L$41-L29</f>
        <v>0</v>
      </c>
      <c r="M43" s="195">
        <f>+'Sep Spending'!M$41-M29</f>
        <v>0</v>
      </c>
      <c r="N43" s="196">
        <f t="shared" si="18"/>
        <v>0</v>
      </c>
      <c r="O43" s="196">
        <f t="shared" si="19"/>
        <v>0</v>
      </c>
    </row>
    <row r="44" spans="1:15" ht="16" x14ac:dyDescent="0.2">
      <c r="A44" s="28" t="s">
        <v>56</v>
      </c>
      <c r="B44" s="195">
        <f>+B30-'Oct Spending'!B50</f>
        <v>0</v>
      </c>
      <c r="C44" s="195">
        <f>+'Oct Spending'!C$41-C30</f>
        <v>0</v>
      </c>
      <c r="D44" s="195">
        <f>+'Oct Spending'!D$41-D30</f>
        <v>0</v>
      </c>
      <c r="E44" s="195">
        <f>+'Oct Spending'!E$41-E30</f>
        <v>0</v>
      </c>
      <c r="F44" s="195">
        <f>+'Oct Spending'!F$41-F30</f>
        <v>0</v>
      </c>
      <c r="G44" s="195">
        <f>+'Oct Spending'!G$41-G30</f>
        <v>0</v>
      </c>
      <c r="H44" s="195">
        <f>+'Oct Spending'!H$41-H30</f>
        <v>0</v>
      </c>
      <c r="I44" s="195">
        <f>+'Oct Spending'!I$41-I30</f>
        <v>0</v>
      </c>
      <c r="J44" s="195">
        <f>+'Oct Spending'!J$41-J30</f>
        <v>0</v>
      </c>
      <c r="K44" s="195">
        <f>+'Oct Spending'!K$41-K30</f>
        <v>0</v>
      </c>
      <c r="L44" s="195">
        <f>+'Oct Spending'!L$41-L30</f>
        <v>0</v>
      </c>
      <c r="M44" s="195">
        <f>+'Oct Spending'!M$41-M30</f>
        <v>0</v>
      </c>
      <c r="N44" s="196">
        <f t="shared" si="18"/>
        <v>0</v>
      </c>
      <c r="O44" s="196">
        <f t="shared" si="19"/>
        <v>0</v>
      </c>
    </row>
    <row r="45" spans="1:15" ht="16" x14ac:dyDescent="0.2">
      <c r="A45" s="28" t="s">
        <v>57</v>
      </c>
      <c r="B45" s="195">
        <f>+B31-'Nov Spending'!B51</f>
        <v>0</v>
      </c>
      <c r="C45" s="195">
        <f>+'Nov Spending'!C$41-C31</f>
        <v>0</v>
      </c>
      <c r="D45" s="195">
        <f>+'Nov Spending'!D$41-D31</f>
        <v>0</v>
      </c>
      <c r="E45" s="195">
        <f>+'Nov Spending'!E$41-E31</f>
        <v>0</v>
      </c>
      <c r="F45" s="195">
        <f>+'Nov Spending'!F$41-F31</f>
        <v>0</v>
      </c>
      <c r="G45" s="195">
        <f>+'Nov Spending'!G$41-G31</f>
        <v>0</v>
      </c>
      <c r="H45" s="195">
        <f>+'Nov Spending'!H$41-H31</f>
        <v>0</v>
      </c>
      <c r="I45" s="195">
        <f>+'Nov Spending'!I$41-I31</f>
        <v>0</v>
      </c>
      <c r="J45" s="195">
        <f>+'Nov Spending'!J$41-J31</f>
        <v>0</v>
      </c>
      <c r="K45" s="195">
        <f>+'Nov Spending'!K$41-K31</f>
        <v>0</v>
      </c>
      <c r="L45" s="195">
        <f>+'Nov Spending'!L$41-L31</f>
        <v>0</v>
      </c>
      <c r="M45" s="195">
        <f>+'Nov Spending'!M$41-M31</f>
        <v>0</v>
      </c>
      <c r="N45" s="196">
        <f t="shared" si="18"/>
        <v>0</v>
      </c>
      <c r="O45" s="196">
        <f t="shared" si="19"/>
        <v>0</v>
      </c>
    </row>
    <row r="46" spans="1:15" ht="16" x14ac:dyDescent="0.2">
      <c r="A46" s="28" t="s">
        <v>58</v>
      </c>
      <c r="B46" s="195">
        <f>+B32-'Dec Spending'!B52</f>
        <v>0</v>
      </c>
      <c r="C46" s="195">
        <f>+'Dec Spending'!C$41-C32</f>
        <v>0</v>
      </c>
      <c r="D46" s="195">
        <f>+'Dec Spending'!D$41-D32</f>
        <v>0</v>
      </c>
      <c r="E46" s="195">
        <f>+'Dec Spending'!E$41-E32</f>
        <v>0</v>
      </c>
      <c r="F46" s="195">
        <f>+'Dec Spending'!F$41-F32</f>
        <v>0</v>
      </c>
      <c r="G46" s="195">
        <f>+'Dec Spending'!G$41-G32</f>
        <v>0</v>
      </c>
      <c r="H46" s="195">
        <f>+'Dec Spending'!H$41-H32</f>
        <v>0</v>
      </c>
      <c r="I46" s="195">
        <f>+'Dec Spending'!I$41-I32</f>
        <v>0</v>
      </c>
      <c r="J46" s="195">
        <f>+'Dec Spending'!J$41-J32</f>
        <v>0</v>
      </c>
      <c r="K46" s="195">
        <f>+'Dec Spending'!K$41-K32</f>
        <v>0</v>
      </c>
      <c r="L46" s="195">
        <f>+'Dec Spending'!L$41-L32</f>
        <v>0</v>
      </c>
      <c r="M46" s="195">
        <f>+'Dec Spending'!M$41-M32</f>
        <v>0</v>
      </c>
      <c r="N46" s="196">
        <f t="shared" si="18"/>
        <v>0</v>
      </c>
      <c r="O46" s="196">
        <f t="shared" si="19"/>
        <v>0</v>
      </c>
    </row>
    <row r="47" spans="1:15" ht="16" x14ac:dyDescent="0.2">
      <c r="A47" s="30"/>
      <c r="B47" s="198"/>
      <c r="C47" s="198"/>
      <c r="D47" s="198"/>
      <c r="E47" s="198"/>
      <c r="F47" s="198"/>
      <c r="G47" s="198"/>
      <c r="H47" s="198"/>
      <c r="I47" s="198"/>
      <c r="J47" s="198"/>
      <c r="K47" s="198"/>
      <c r="L47" s="198"/>
      <c r="M47" s="198"/>
      <c r="N47" s="37"/>
      <c r="O47" s="37"/>
    </row>
    <row r="48" spans="1:15" ht="16" x14ac:dyDescent="0.2">
      <c r="B48" s="257"/>
      <c r="C48" s="257"/>
      <c r="D48" s="257"/>
      <c r="E48" s="257"/>
      <c r="F48" s="257"/>
      <c r="G48" s="257"/>
      <c r="H48" s="257"/>
      <c r="I48" s="257"/>
      <c r="J48" s="257"/>
      <c r="K48" s="257"/>
      <c r="L48" s="257"/>
      <c r="M48" s="257"/>
      <c r="N48" s="258"/>
      <c r="O48" s="258"/>
    </row>
    <row r="49" spans="2:15" ht="16" x14ac:dyDescent="0.2">
      <c r="B49" s="257"/>
      <c r="C49" s="257"/>
      <c r="D49" s="257"/>
      <c r="E49" s="257"/>
      <c r="F49" s="257"/>
      <c r="G49" s="257"/>
      <c r="H49" s="257"/>
      <c r="I49" s="257"/>
      <c r="J49" s="257"/>
      <c r="K49" s="257"/>
      <c r="L49" s="257"/>
      <c r="M49" s="257"/>
      <c r="N49" s="258"/>
      <c r="O49" s="258"/>
    </row>
    <row r="50" spans="2:15" ht="16" x14ac:dyDescent="0.2">
      <c r="B50" s="257"/>
      <c r="C50" s="257"/>
      <c r="D50" s="257"/>
      <c r="E50" s="257"/>
      <c r="F50" s="257"/>
      <c r="G50" s="257"/>
      <c r="H50" s="257"/>
      <c r="I50" s="257"/>
      <c r="J50" s="257"/>
      <c r="K50" s="257"/>
      <c r="L50" s="257"/>
      <c r="M50" s="257"/>
      <c r="N50" s="258"/>
      <c r="O50" s="258"/>
    </row>
    <row r="51" spans="2:15" ht="16" x14ac:dyDescent="0.2">
      <c r="B51" s="257"/>
      <c r="C51" s="257"/>
      <c r="D51" s="257"/>
      <c r="E51" s="257"/>
      <c r="F51" s="257"/>
      <c r="G51" s="257"/>
      <c r="H51" s="257"/>
      <c r="I51" s="257"/>
      <c r="J51" s="257"/>
      <c r="K51" s="257"/>
      <c r="L51" s="257"/>
      <c r="M51" s="257"/>
      <c r="N51" s="258"/>
      <c r="O51" s="258"/>
    </row>
    <row r="52" spans="2:15" ht="16" x14ac:dyDescent="0.2">
      <c r="B52" s="257"/>
      <c r="C52" s="257"/>
      <c r="D52" s="257"/>
      <c r="E52" s="257"/>
      <c r="F52" s="257"/>
      <c r="G52" s="257"/>
      <c r="H52" s="257"/>
      <c r="I52" s="257"/>
      <c r="J52" s="257"/>
      <c r="K52" s="257"/>
      <c r="L52" s="257"/>
      <c r="M52" s="257"/>
      <c r="N52" s="258"/>
      <c r="O52" s="258"/>
    </row>
    <row r="53" spans="2:15" ht="16" x14ac:dyDescent="0.2">
      <c r="B53" s="257"/>
      <c r="C53" s="257"/>
      <c r="D53" s="257"/>
      <c r="E53" s="257"/>
      <c r="F53" s="257"/>
      <c r="G53" s="257"/>
      <c r="H53" s="257"/>
      <c r="I53" s="257"/>
      <c r="J53" s="257"/>
      <c r="K53" s="257"/>
      <c r="L53" s="257"/>
      <c r="M53" s="257"/>
      <c r="N53" s="258"/>
      <c r="O53" s="258"/>
    </row>
  </sheetData>
  <sheetProtection sheet="1" objects="1" scenarios="1" formatColumns="0" selectLockedCells="1"/>
  <mergeCells count="2">
    <mergeCell ref="A2:D2"/>
    <mergeCell ref="B19:O19"/>
  </mergeCells>
  <phoneticPr fontId="2" type="noConversion"/>
  <printOptions gridLines="1"/>
  <pageMargins left="0.56000000000000005" right="0.51" top="1" bottom="1" header="0.5" footer="0.5"/>
  <pageSetup scale="55" orientation="landscape" horizontalDpi="300" verticalDpi="300" r:id="rId1"/>
  <headerFooter alignWithMargins="0">
    <oddHeader>&amp;C&amp;"Arial,Bold"&amp;12Monthly Budget</oddHeader>
    <oddFooter>&amp;L&amp;F
&amp;A&amp;R&amp;D 
&amp;T</oddFooter>
  </headerFooter>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pageSetUpPr fitToPage="1"/>
  </sheetPr>
  <dimension ref="A1:V71"/>
  <sheetViews>
    <sheetView zoomScale="75" zoomScaleNormal="75" workbookViewId="0">
      <selection activeCell="B6" sqref="B6"/>
    </sheetView>
  </sheetViews>
  <sheetFormatPr baseColWidth="10" defaultColWidth="9.1640625" defaultRowHeight="13" x14ac:dyDescent="0.15"/>
  <cols>
    <col min="1" max="1" width="36" style="20" customWidth="1"/>
    <col min="2" max="2" width="43.33203125" style="9" customWidth="1"/>
    <col min="3" max="3" width="2.33203125" style="9" customWidth="1"/>
    <col min="4" max="4" width="19.6640625" style="9" customWidth="1"/>
    <col min="5" max="5" width="2.33203125" style="9" customWidth="1"/>
    <col min="6" max="6" width="19.6640625" style="11" customWidth="1"/>
    <col min="7" max="7" width="2.33203125" style="9" customWidth="1"/>
    <col min="8" max="8" width="23.6640625" style="11" customWidth="1"/>
    <col min="9" max="16384" width="9.1640625" style="9"/>
  </cols>
  <sheetData>
    <row r="1" spans="1:22" ht="32.25" customHeight="1" x14ac:dyDescent="0.3">
      <c r="A1" s="363" t="s">
        <v>269</v>
      </c>
      <c r="B1" s="364"/>
      <c r="C1" s="364"/>
      <c r="D1" s="364"/>
      <c r="E1" s="364"/>
      <c r="F1" s="364"/>
      <c r="G1" s="364"/>
      <c r="H1" s="364"/>
      <c r="I1" s="216"/>
      <c r="J1" s="216"/>
      <c r="K1" s="216"/>
      <c r="L1" s="216"/>
      <c r="M1" s="216"/>
      <c r="N1" s="216"/>
      <c r="O1" s="216"/>
      <c r="P1" s="216"/>
      <c r="Q1" s="216"/>
      <c r="R1" s="216"/>
      <c r="S1" s="216"/>
      <c r="T1" s="216"/>
      <c r="U1" s="216"/>
      <c r="V1" s="216"/>
    </row>
    <row r="2" spans="1:22" x14ac:dyDescent="0.15">
      <c r="A2" s="351"/>
      <c r="B2" s="351"/>
      <c r="C2" s="351"/>
      <c r="D2" s="351"/>
      <c r="E2" s="351"/>
      <c r="F2" s="351"/>
      <c r="G2" s="351"/>
      <c r="H2" s="351"/>
    </row>
    <row r="3" spans="1:22" x14ac:dyDescent="0.15">
      <c r="A3" s="36"/>
      <c r="B3" s="23"/>
      <c r="C3" s="23"/>
      <c r="D3" s="23"/>
      <c r="E3" s="23"/>
      <c r="F3" s="23"/>
      <c r="G3" s="23"/>
      <c r="H3" s="23"/>
    </row>
    <row r="4" spans="1:22" s="1" customFormat="1" ht="23" x14ac:dyDescent="0.25">
      <c r="A4" s="365" t="s">
        <v>121</v>
      </c>
      <c r="B4" s="366"/>
      <c r="C4" s="366"/>
      <c r="D4" s="366"/>
      <c r="E4" s="366"/>
      <c r="F4" s="366"/>
      <c r="G4" s="366"/>
      <c r="H4" s="366"/>
    </row>
    <row r="5" spans="1:22" s="1" customFormat="1" ht="20" x14ac:dyDescent="0.2">
      <c r="A5" s="88"/>
      <c r="B5" s="23"/>
      <c r="C5" s="23"/>
      <c r="D5" s="23"/>
      <c r="E5" s="23"/>
      <c r="F5" s="23"/>
      <c r="G5" s="23"/>
      <c r="H5" s="23"/>
    </row>
    <row r="6" spans="1:22" s="1" customFormat="1" ht="20" x14ac:dyDescent="0.2">
      <c r="A6" s="89" t="s">
        <v>112</v>
      </c>
      <c r="B6" s="288"/>
      <c r="C6" s="23"/>
      <c r="D6" s="43"/>
      <c r="E6" s="23"/>
      <c r="F6" s="360"/>
      <c r="G6" s="360"/>
      <c r="H6" s="360"/>
    </row>
    <row r="7" spans="1:22" s="3" customFormat="1" ht="18" x14ac:dyDescent="0.2">
      <c r="A7" s="89" t="s">
        <v>102</v>
      </c>
      <c r="B7" s="289">
        <f ca="1">TODAY()</f>
        <v>45086</v>
      </c>
      <c r="C7" s="23"/>
      <c r="D7" s="24"/>
      <c r="E7" s="23"/>
      <c r="F7" s="352"/>
      <c r="G7" s="352"/>
      <c r="H7" s="352"/>
    </row>
    <row r="8" spans="1:22" s="3" customFormat="1" ht="18" x14ac:dyDescent="0.2">
      <c r="A8" s="89"/>
      <c r="B8" s="23"/>
      <c r="C8" s="23"/>
      <c r="D8" s="23"/>
      <c r="E8" s="23"/>
      <c r="F8" s="24"/>
      <c r="G8" s="23"/>
      <c r="H8" s="24"/>
    </row>
    <row r="9" spans="1:22" s="3" customFormat="1" ht="18" x14ac:dyDescent="0.2">
      <c r="A9" s="89"/>
      <c r="B9" s="23"/>
      <c r="C9" s="23"/>
      <c r="D9"/>
      <c r="E9" s="23"/>
      <c r="F9" s="24"/>
      <c r="G9" s="23"/>
      <c r="H9" s="24"/>
    </row>
    <row r="10" spans="1:22" s="93" customFormat="1" ht="20" x14ac:dyDescent="0.2">
      <c r="A10" s="358" t="s">
        <v>111</v>
      </c>
      <c r="B10" s="359"/>
      <c r="C10" s="359"/>
      <c r="D10" s="359"/>
      <c r="E10" s="359"/>
      <c r="F10" s="359"/>
      <c r="G10" s="359"/>
      <c r="H10" s="359"/>
    </row>
    <row r="11" spans="1:22" s="93" customFormat="1" ht="20" x14ac:dyDescent="0.2">
      <c r="A11" s="88"/>
      <c r="B11" s="81"/>
      <c r="C11" s="81"/>
      <c r="D11" s="81"/>
      <c r="E11" s="81"/>
      <c r="F11" s="81"/>
      <c r="G11" s="81"/>
      <c r="H11" s="81"/>
    </row>
    <row r="12" spans="1:22" s="3" customFormat="1" ht="18" x14ac:dyDescent="0.2">
      <c r="A12" s="25"/>
      <c r="B12" s="154" t="s">
        <v>234</v>
      </c>
      <c r="C12" s="26"/>
      <c r="D12" s="26"/>
      <c r="E12" s="26"/>
      <c r="F12" s="280" t="s">
        <v>235</v>
      </c>
      <c r="G12" s="27"/>
      <c r="H12" s="28"/>
    </row>
    <row r="13" spans="1:22" s="3" customFormat="1" ht="16" x14ac:dyDescent="0.2">
      <c r="A13" s="25"/>
      <c r="B13" s="26"/>
      <c r="C13" s="26"/>
      <c r="D13" s="26"/>
      <c r="E13" s="26"/>
      <c r="F13" s="27"/>
      <c r="G13" s="26"/>
      <c r="H13" s="28"/>
    </row>
    <row r="14" spans="1:22" s="6" customFormat="1" ht="15.5" customHeight="1" x14ac:dyDescent="0.2">
      <c r="A14" s="290"/>
      <c r="B14" s="291" t="s">
        <v>122</v>
      </c>
      <c r="C14" s="292"/>
      <c r="D14" s="293"/>
      <c r="E14" s="292"/>
      <c r="F14" s="21">
        <v>0</v>
      </c>
      <c r="G14" s="292"/>
      <c r="H14" s="367"/>
    </row>
    <row r="15" spans="1:22" s="4" customFormat="1" ht="16" x14ac:dyDescent="0.2">
      <c r="A15" s="85"/>
      <c r="B15" s="294" t="s">
        <v>123</v>
      </c>
      <c r="C15" s="87"/>
      <c r="D15" s="295"/>
      <c r="E15" s="87"/>
      <c r="F15" s="21">
        <v>0</v>
      </c>
      <c r="G15" s="87"/>
      <c r="H15" s="367"/>
    </row>
    <row r="16" spans="1:22" s="4" customFormat="1" ht="16" x14ac:dyDescent="0.2">
      <c r="A16" s="85"/>
      <c r="B16" s="294" t="s">
        <v>124</v>
      </c>
      <c r="C16" s="87"/>
      <c r="D16" s="295"/>
      <c r="E16" s="87"/>
      <c r="F16" s="21">
        <v>0</v>
      </c>
      <c r="G16" s="87"/>
      <c r="H16" s="367"/>
    </row>
    <row r="17" spans="1:8" s="4" customFormat="1" ht="16" x14ac:dyDescent="0.2">
      <c r="A17" s="85"/>
      <c r="B17" s="294" t="s">
        <v>125</v>
      </c>
      <c r="C17" s="87"/>
      <c r="D17" s="295"/>
      <c r="E17" s="87"/>
      <c r="F17" s="21">
        <v>0</v>
      </c>
      <c r="G17" s="87"/>
      <c r="H17" s="367"/>
    </row>
    <row r="18" spans="1:8" s="4" customFormat="1" ht="16" x14ac:dyDescent="0.2">
      <c r="A18" s="85"/>
      <c r="B18" s="294" t="s">
        <v>126</v>
      </c>
      <c r="C18" s="87"/>
      <c r="D18" s="295"/>
      <c r="E18" s="87"/>
      <c r="F18" s="21">
        <v>0</v>
      </c>
      <c r="G18" s="87"/>
      <c r="H18" s="367"/>
    </row>
    <row r="19" spans="1:8" s="4" customFormat="1" ht="16" x14ac:dyDescent="0.2">
      <c r="A19" s="85"/>
      <c r="B19" s="294" t="s">
        <v>215</v>
      </c>
      <c r="C19" s="87"/>
      <c r="D19" s="295"/>
      <c r="E19" s="87"/>
      <c r="F19" s="21">
        <v>0</v>
      </c>
      <c r="G19" s="87"/>
      <c r="H19" s="367"/>
    </row>
    <row r="20" spans="1:8" s="4" customFormat="1" ht="16" x14ac:dyDescent="0.2">
      <c r="A20" s="85"/>
      <c r="B20" s="294" t="s">
        <v>214</v>
      </c>
      <c r="C20" s="87"/>
      <c r="D20" s="295"/>
      <c r="E20" s="87"/>
      <c r="F20" s="21">
        <v>0</v>
      </c>
      <c r="G20" s="87"/>
      <c r="H20" s="367"/>
    </row>
    <row r="21" spans="1:8" s="4" customFormat="1" ht="16" x14ac:dyDescent="0.2">
      <c r="A21" s="85"/>
      <c r="B21" s="294" t="s">
        <v>127</v>
      </c>
      <c r="C21" s="87"/>
      <c r="D21" s="295"/>
      <c r="E21" s="87"/>
      <c r="F21" s="21">
        <v>0</v>
      </c>
      <c r="G21" s="87"/>
      <c r="H21" s="367"/>
    </row>
    <row r="22" spans="1:8" s="4" customFormat="1" ht="16" x14ac:dyDescent="0.2">
      <c r="A22" s="85"/>
      <c r="B22" s="294" t="s">
        <v>211</v>
      </c>
      <c r="C22" s="87"/>
      <c r="D22" s="295"/>
      <c r="E22" s="87"/>
      <c r="F22" s="21">
        <v>0</v>
      </c>
      <c r="G22" s="87"/>
      <c r="H22" s="367"/>
    </row>
    <row r="23" spans="1:8" s="4" customFormat="1" ht="16" x14ac:dyDescent="0.2">
      <c r="A23" s="85"/>
      <c r="B23" s="294" t="s">
        <v>212</v>
      </c>
      <c r="C23" s="87"/>
      <c r="D23" s="295"/>
      <c r="E23" s="87"/>
      <c r="F23" s="21">
        <v>0</v>
      </c>
      <c r="G23" s="87"/>
      <c r="H23" s="367"/>
    </row>
    <row r="24" spans="1:8" s="4" customFormat="1" ht="16" x14ac:dyDescent="0.2">
      <c r="A24" s="85"/>
      <c r="B24" s="294" t="s">
        <v>213</v>
      </c>
      <c r="C24" s="87"/>
      <c r="D24" s="295"/>
      <c r="E24" s="87"/>
      <c r="F24" s="21">
        <v>0</v>
      </c>
      <c r="G24" s="87"/>
      <c r="H24" s="367"/>
    </row>
    <row r="25" spans="1:8" s="4" customFormat="1" ht="16" x14ac:dyDescent="0.2">
      <c r="A25" s="85"/>
      <c r="B25" s="294" t="s">
        <v>128</v>
      </c>
      <c r="C25" s="87"/>
      <c r="D25" s="295"/>
      <c r="E25" s="87"/>
      <c r="F25" s="21">
        <v>0</v>
      </c>
      <c r="G25" s="87"/>
      <c r="H25" s="367"/>
    </row>
    <row r="26" spans="1:8" s="4" customFormat="1" ht="16" x14ac:dyDescent="0.2">
      <c r="A26" s="85"/>
      <c r="B26" s="294" t="s">
        <v>129</v>
      </c>
      <c r="C26" s="87"/>
      <c r="D26" s="295"/>
      <c r="E26" s="87"/>
      <c r="F26" s="21">
        <v>0</v>
      </c>
      <c r="G26" s="87"/>
      <c r="H26" s="367"/>
    </row>
    <row r="27" spans="1:8" s="4" customFormat="1" ht="16" x14ac:dyDescent="0.2">
      <c r="A27" s="85"/>
      <c r="B27" s="294" t="s">
        <v>130</v>
      </c>
      <c r="C27" s="87"/>
      <c r="D27" s="296"/>
      <c r="E27" s="87"/>
      <c r="F27" s="21">
        <v>0</v>
      </c>
      <c r="G27" s="87"/>
      <c r="H27" s="367"/>
    </row>
    <row r="28" spans="1:8" s="4" customFormat="1" ht="16" x14ac:dyDescent="0.2">
      <c r="A28" s="361"/>
      <c r="B28" s="361"/>
      <c r="C28" s="361"/>
      <c r="D28" s="361"/>
      <c r="E28" s="361"/>
      <c r="F28" s="361"/>
      <c r="G28" s="295"/>
      <c r="H28" s="367"/>
    </row>
    <row r="29" spans="1:8" s="5" customFormat="1" ht="18" x14ac:dyDescent="0.2">
      <c r="A29" s="357" t="s">
        <v>65</v>
      </c>
      <c r="B29" s="356"/>
      <c r="C29" s="356"/>
      <c r="D29" s="356"/>
      <c r="E29" s="356"/>
      <c r="F29" s="356"/>
      <c r="G29" s="99"/>
      <c r="H29" s="297">
        <f>SUM(F14:F27)</f>
        <v>0</v>
      </c>
    </row>
    <row r="30" spans="1:8" x14ac:dyDescent="0.15">
      <c r="A30" s="351"/>
      <c r="B30" s="351"/>
      <c r="C30" s="351"/>
      <c r="D30" s="351"/>
      <c r="E30" s="351"/>
      <c r="F30" s="351"/>
      <c r="G30" s="351"/>
      <c r="H30" s="351"/>
    </row>
    <row r="31" spans="1:8" ht="14" thickBot="1" x14ac:dyDescent="0.2">
      <c r="A31" s="362"/>
      <c r="B31" s="362"/>
      <c r="C31" s="362"/>
      <c r="D31" s="362"/>
      <c r="E31" s="362"/>
      <c r="F31" s="362"/>
      <c r="G31" s="362"/>
      <c r="H31" s="362"/>
    </row>
    <row r="32" spans="1:8" x14ac:dyDescent="0.15">
      <c r="A32" s="36"/>
      <c r="B32" s="23"/>
      <c r="C32" s="23"/>
      <c r="D32" s="23"/>
      <c r="E32" s="23"/>
      <c r="F32" s="23"/>
      <c r="G32" s="23"/>
      <c r="H32" s="23"/>
    </row>
    <row r="33" spans="1:8" x14ac:dyDescent="0.15">
      <c r="A33" s="36"/>
      <c r="B33" s="23"/>
      <c r="C33" s="23"/>
      <c r="D33" s="23"/>
      <c r="E33" s="23"/>
      <c r="F33" s="23"/>
      <c r="G33" s="23"/>
      <c r="H33" s="23"/>
    </row>
    <row r="34" spans="1:8" s="1" customFormat="1" ht="20" x14ac:dyDescent="0.2">
      <c r="A34" s="358" t="s">
        <v>113</v>
      </c>
      <c r="B34" s="359"/>
      <c r="C34" s="359"/>
      <c r="D34" s="359"/>
      <c r="E34" s="359"/>
      <c r="F34" s="359"/>
      <c r="G34" s="359"/>
      <c r="H34" s="359"/>
    </row>
    <row r="35" spans="1:8" s="93" customFormat="1" ht="15.5" customHeight="1" x14ac:dyDescent="0.15">
      <c r="A35" s="353"/>
      <c r="B35" s="354"/>
      <c r="C35" s="354"/>
      <c r="D35" s="354"/>
      <c r="E35" s="26"/>
      <c r="F35" s="23"/>
      <c r="G35" s="23"/>
      <c r="H35" s="23"/>
    </row>
    <row r="36" spans="1:8" s="3" customFormat="1" ht="17" x14ac:dyDescent="0.2">
      <c r="A36" s="85"/>
      <c r="B36" s="28" t="s">
        <v>114</v>
      </c>
      <c r="C36" s="28"/>
      <c r="D36" s="287" t="s">
        <v>226</v>
      </c>
      <c r="E36" s="28"/>
      <c r="F36" s="287" t="s">
        <v>115</v>
      </c>
      <c r="G36" s="28"/>
      <c r="H36" s="287" t="s">
        <v>116</v>
      </c>
    </row>
    <row r="37" spans="1:8" s="95" customFormat="1" ht="13.5" customHeight="1" x14ac:dyDescent="0.15">
      <c r="A37" s="33"/>
      <c r="B37" s="31"/>
      <c r="C37" s="31"/>
      <c r="D37" s="32"/>
      <c r="E37" s="31"/>
      <c r="F37" s="32"/>
      <c r="G37" s="31"/>
      <c r="H37" s="32"/>
    </row>
    <row r="38" spans="1:8" s="6" customFormat="1" ht="14.5" customHeight="1" x14ac:dyDescent="0.2">
      <c r="A38" s="298" t="s">
        <v>157</v>
      </c>
      <c r="B38" s="299"/>
      <c r="C38" s="300"/>
      <c r="D38" s="21">
        <v>0</v>
      </c>
      <c r="E38" s="300"/>
      <c r="F38" s="301"/>
      <c r="G38" s="300"/>
      <c r="H38" s="21">
        <v>0</v>
      </c>
    </row>
    <row r="39" spans="1:8" s="4" customFormat="1" ht="16" x14ac:dyDescent="0.2">
      <c r="A39" s="85" t="s">
        <v>131</v>
      </c>
      <c r="B39" s="302"/>
      <c r="C39" s="303"/>
      <c r="D39" s="21">
        <v>0</v>
      </c>
      <c r="E39" s="303"/>
      <c r="F39" s="301"/>
      <c r="G39" s="303"/>
      <c r="H39" s="21">
        <v>0</v>
      </c>
    </row>
    <row r="40" spans="1:8" s="4" customFormat="1" ht="16" x14ac:dyDescent="0.2">
      <c r="A40" s="85" t="s">
        <v>132</v>
      </c>
      <c r="B40" s="302"/>
      <c r="C40" s="303"/>
      <c r="D40" s="21">
        <v>0</v>
      </c>
      <c r="E40" s="303"/>
      <c r="F40" s="301"/>
      <c r="G40" s="303"/>
      <c r="H40" s="21">
        <v>0</v>
      </c>
    </row>
    <row r="41" spans="1:8" s="4" customFormat="1" ht="16" x14ac:dyDescent="0.2">
      <c r="A41" s="85" t="s">
        <v>132</v>
      </c>
      <c r="B41" s="302"/>
      <c r="C41" s="303"/>
      <c r="D41" s="21">
        <v>0</v>
      </c>
      <c r="E41" s="303"/>
      <c r="F41" s="301"/>
      <c r="G41" s="303"/>
      <c r="H41" s="21">
        <v>0</v>
      </c>
    </row>
    <row r="42" spans="1:8" s="4" customFormat="1" ht="16" x14ac:dyDescent="0.2">
      <c r="A42" s="85" t="s">
        <v>132</v>
      </c>
      <c r="B42" s="302"/>
      <c r="C42" s="303"/>
      <c r="D42" s="21">
        <v>0</v>
      </c>
      <c r="E42" s="303"/>
      <c r="F42" s="301"/>
      <c r="G42" s="303"/>
      <c r="H42" s="21">
        <v>0</v>
      </c>
    </row>
    <row r="43" spans="1:8" x14ac:dyDescent="0.15">
      <c r="A43" s="351"/>
      <c r="B43" s="351"/>
      <c r="C43" s="351"/>
      <c r="D43" s="351"/>
      <c r="E43" s="351"/>
      <c r="F43" s="351"/>
      <c r="G43" s="351"/>
      <c r="H43" s="351"/>
    </row>
    <row r="44" spans="1:8" s="98" customFormat="1" ht="18" x14ac:dyDescent="0.2">
      <c r="A44" s="355" t="s">
        <v>233</v>
      </c>
      <c r="B44" s="355"/>
      <c r="C44" s="97"/>
      <c r="D44" s="304">
        <f>SUM(D38:D42)</f>
        <v>0</v>
      </c>
      <c r="E44" s="97"/>
      <c r="F44" s="190"/>
      <c r="G44" s="97"/>
      <c r="H44" s="304">
        <f>SUM(H38:H42)</f>
        <v>0</v>
      </c>
    </row>
    <row r="45" spans="1:8" x14ac:dyDescent="0.15">
      <c r="A45" s="351"/>
      <c r="B45" s="351"/>
      <c r="C45" s="351"/>
      <c r="D45" s="351"/>
      <c r="E45" s="351"/>
      <c r="F45" s="351"/>
      <c r="G45" s="351"/>
      <c r="H45" s="351"/>
    </row>
    <row r="46" spans="1:8" s="4" customFormat="1" ht="16" x14ac:dyDescent="0.2">
      <c r="A46" s="352" t="s">
        <v>133</v>
      </c>
      <c r="B46" s="352"/>
      <c r="C46" s="352"/>
      <c r="D46" s="352"/>
      <c r="E46" s="352"/>
      <c r="F46" s="352"/>
      <c r="G46" s="352"/>
      <c r="H46" s="352"/>
    </row>
    <row r="47" spans="1:8" s="4" customFormat="1" ht="16" x14ac:dyDescent="0.2">
      <c r="A47" s="303"/>
      <c r="B47" s="305"/>
      <c r="C47" s="295"/>
      <c r="D47" s="21">
        <v>0</v>
      </c>
      <c r="E47" s="295"/>
      <c r="F47" s="301"/>
      <c r="G47" s="295"/>
      <c r="H47" s="21">
        <v>0</v>
      </c>
    </row>
    <row r="48" spans="1:8" s="4" customFormat="1" ht="16" x14ac:dyDescent="0.2">
      <c r="A48" s="303"/>
      <c r="B48" s="305"/>
      <c r="C48" s="295"/>
      <c r="D48" s="21">
        <v>0</v>
      </c>
      <c r="E48" s="295"/>
      <c r="F48" s="301"/>
      <c r="G48" s="295"/>
      <c r="H48" s="21">
        <v>0</v>
      </c>
    </row>
    <row r="49" spans="1:8" s="4" customFormat="1" ht="16" x14ac:dyDescent="0.2">
      <c r="A49" s="303"/>
      <c r="B49" s="305"/>
      <c r="C49" s="295"/>
      <c r="D49" s="21">
        <v>0</v>
      </c>
      <c r="E49" s="295"/>
      <c r="F49" s="301"/>
      <c r="G49" s="295"/>
      <c r="H49" s="21">
        <v>0</v>
      </c>
    </row>
    <row r="50" spans="1:8" s="5" customFormat="1" ht="16" x14ac:dyDescent="0.2">
      <c r="A50" s="306"/>
      <c r="B50" s="307"/>
      <c r="C50" s="308"/>
      <c r="D50" s="21">
        <v>0</v>
      </c>
      <c r="E50" s="308"/>
      <c r="F50" s="301"/>
      <c r="G50" s="308"/>
      <c r="H50" s="21">
        <v>0</v>
      </c>
    </row>
    <row r="51" spans="1:8" s="4" customFormat="1" ht="16" x14ac:dyDescent="0.2">
      <c r="A51" s="303"/>
      <c r="B51" s="305"/>
      <c r="C51" s="295"/>
      <c r="D51" s="21">
        <v>0</v>
      </c>
      <c r="E51" s="295"/>
      <c r="F51" s="301"/>
      <c r="G51" s="295"/>
      <c r="H51" s="21">
        <v>0</v>
      </c>
    </row>
    <row r="52" spans="1:8" s="5" customFormat="1" ht="16" x14ac:dyDescent="0.2">
      <c r="A52" s="306"/>
      <c r="B52" s="307"/>
      <c r="C52" s="308"/>
      <c r="D52" s="21">
        <v>0</v>
      </c>
      <c r="E52" s="308"/>
      <c r="F52" s="301"/>
      <c r="G52" s="308"/>
      <c r="H52" s="21">
        <v>0</v>
      </c>
    </row>
    <row r="53" spans="1:8" x14ac:dyDescent="0.15">
      <c r="A53" s="351"/>
      <c r="B53" s="351"/>
      <c r="C53" s="351"/>
      <c r="D53" s="351"/>
      <c r="E53" s="351"/>
      <c r="F53" s="351"/>
      <c r="G53" s="351"/>
      <c r="H53" s="351"/>
    </row>
    <row r="54" spans="1:8" s="4" customFormat="1" ht="16" x14ac:dyDescent="0.2">
      <c r="A54" s="352" t="s">
        <v>134</v>
      </c>
      <c r="B54" s="352"/>
      <c r="C54" s="352"/>
      <c r="D54" s="352"/>
      <c r="E54" s="352"/>
      <c r="F54" s="352"/>
      <c r="G54" s="352"/>
      <c r="H54" s="352"/>
    </row>
    <row r="55" spans="1:8" s="4" customFormat="1" ht="16" x14ac:dyDescent="0.2">
      <c r="A55" s="303"/>
      <c r="B55" s="305"/>
      <c r="C55" s="295"/>
      <c r="D55" s="21">
        <v>0</v>
      </c>
      <c r="E55" s="295"/>
      <c r="F55" s="301"/>
      <c r="G55" s="295"/>
      <c r="H55" s="21">
        <v>0</v>
      </c>
    </row>
    <row r="56" spans="1:8" s="4" customFormat="1" ht="16" x14ac:dyDescent="0.2">
      <c r="A56" s="303"/>
      <c r="B56" s="305"/>
      <c r="C56" s="295"/>
      <c r="D56" s="21">
        <v>0</v>
      </c>
      <c r="E56" s="295"/>
      <c r="F56" s="301"/>
      <c r="G56" s="295"/>
      <c r="H56" s="21">
        <v>0</v>
      </c>
    </row>
    <row r="57" spans="1:8" s="4" customFormat="1" ht="16" x14ac:dyDescent="0.2">
      <c r="A57" s="303"/>
      <c r="B57" s="305"/>
      <c r="C57" s="295"/>
      <c r="D57" s="21">
        <v>0</v>
      </c>
      <c r="E57" s="295"/>
      <c r="F57" s="301"/>
      <c r="G57" s="295"/>
      <c r="H57" s="21">
        <v>0</v>
      </c>
    </row>
    <row r="58" spans="1:8" s="5" customFormat="1" ht="16" x14ac:dyDescent="0.2">
      <c r="A58" s="306"/>
      <c r="B58" s="307"/>
      <c r="C58" s="308"/>
      <c r="D58" s="21">
        <v>0</v>
      </c>
      <c r="E58" s="308"/>
      <c r="F58" s="301"/>
      <c r="G58" s="308"/>
      <c r="H58" s="21">
        <v>0</v>
      </c>
    </row>
    <row r="59" spans="1:8" s="4" customFormat="1" ht="16" x14ac:dyDescent="0.2">
      <c r="A59" s="303"/>
      <c r="B59" s="305"/>
      <c r="C59" s="295"/>
      <c r="D59" s="21">
        <v>0</v>
      </c>
      <c r="E59" s="295"/>
      <c r="F59" s="301"/>
      <c r="G59" s="295"/>
      <c r="H59" s="21">
        <v>0</v>
      </c>
    </row>
    <row r="60" spans="1:8" s="5" customFormat="1" ht="16" x14ac:dyDescent="0.2">
      <c r="A60" s="306"/>
      <c r="B60" s="307"/>
      <c r="C60" s="308"/>
      <c r="D60" s="21">
        <v>0</v>
      </c>
      <c r="E60" s="308"/>
      <c r="F60" s="301"/>
      <c r="G60" s="308"/>
      <c r="H60" s="21">
        <v>0</v>
      </c>
    </row>
    <row r="61" spans="1:8" s="5" customFormat="1" ht="16" x14ac:dyDescent="0.2">
      <c r="A61" s="306"/>
      <c r="B61" s="307"/>
      <c r="C61" s="308"/>
      <c r="D61" s="21">
        <v>0</v>
      </c>
      <c r="E61" s="308"/>
      <c r="F61" s="301"/>
      <c r="G61" s="308"/>
      <c r="H61" s="21">
        <v>0</v>
      </c>
    </row>
    <row r="62" spans="1:8" s="5" customFormat="1" ht="16" x14ac:dyDescent="0.2">
      <c r="A62" s="306"/>
      <c r="B62" s="307"/>
      <c r="C62" s="308"/>
      <c r="D62" s="21">
        <v>0</v>
      </c>
      <c r="E62" s="308"/>
      <c r="F62" s="301"/>
      <c r="G62" s="308"/>
      <c r="H62" s="21">
        <v>0</v>
      </c>
    </row>
    <row r="63" spans="1:8" s="5" customFormat="1" ht="16" x14ac:dyDescent="0.2">
      <c r="A63" s="306"/>
      <c r="B63" s="307"/>
      <c r="C63" s="308"/>
      <c r="D63" s="21">
        <v>0</v>
      </c>
      <c r="E63" s="308"/>
      <c r="F63" s="301"/>
      <c r="G63" s="308"/>
      <c r="H63" s="21">
        <v>0</v>
      </c>
    </row>
    <row r="64" spans="1:8" x14ac:dyDescent="0.15">
      <c r="A64" s="351"/>
      <c r="B64" s="351"/>
      <c r="C64" s="351"/>
      <c r="D64" s="351"/>
      <c r="E64" s="351"/>
      <c r="F64" s="351"/>
      <c r="G64" s="351"/>
      <c r="H64" s="351"/>
    </row>
    <row r="65" spans="1:8" s="98" customFormat="1" ht="18" x14ac:dyDescent="0.2">
      <c r="A65" s="309"/>
      <c r="B65" s="97" t="s">
        <v>118</v>
      </c>
      <c r="C65" s="97"/>
      <c r="D65" s="304">
        <f>SUM(D46:D51)+SUM(D53:D62)</f>
        <v>0</v>
      </c>
      <c r="E65" s="97"/>
      <c r="F65" s="190"/>
      <c r="G65" s="97"/>
      <c r="H65" s="304">
        <f>SUM(H46:H51)+SUM(H53:H62)</f>
        <v>0</v>
      </c>
    </row>
    <row r="66" spans="1:8" s="100" customFormat="1" ht="18" x14ac:dyDescent="0.2">
      <c r="A66" s="356"/>
      <c r="B66" s="356"/>
      <c r="C66" s="356"/>
      <c r="D66" s="356"/>
      <c r="E66" s="356"/>
      <c r="F66" s="356"/>
      <c r="G66" s="356"/>
      <c r="H66" s="356"/>
    </row>
    <row r="67" spans="1:8" s="98" customFormat="1" ht="18" x14ac:dyDescent="0.2">
      <c r="A67" s="350"/>
      <c r="B67" s="350"/>
      <c r="C67" s="350"/>
      <c r="D67" s="350"/>
      <c r="E67" s="350"/>
      <c r="F67" s="350"/>
      <c r="G67" s="350"/>
      <c r="H67" s="350"/>
    </row>
    <row r="68" spans="1:8" s="98" customFormat="1" ht="18" x14ac:dyDescent="0.2">
      <c r="A68" s="309"/>
      <c r="B68" s="190" t="s">
        <v>222</v>
      </c>
      <c r="C68" s="97"/>
      <c r="D68" s="304">
        <f>SUM(D44+D65)</f>
        <v>0</v>
      </c>
      <c r="E68" s="97"/>
      <c r="F68" s="190" t="s">
        <v>221</v>
      </c>
      <c r="G68" s="97"/>
      <c r="H68" s="304">
        <f>SUM(H44+H65)</f>
        <v>0</v>
      </c>
    </row>
    <row r="69" spans="1:8" s="3" customFormat="1" ht="16" x14ac:dyDescent="0.2">
      <c r="A69" s="85"/>
      <c r="B69" s="24"/>
      <c r="C69" s="24"/>
      <c r="D69" s="39"/>
      <c r="E69" s="24"/>
      <c r="F69" s="38"/>
      <c r="G69" s="24"/>
      <c r="H69" s="39"/>
    </row>
    <row r="70" spans="1:8" s="98" customFormat="1" ht="18" x14ac:dyDescent="0.2">
      <c r="A70" s="310"/>
      <c r="B70" s="97"/>
      <c r="C70" s="97"/>
      <c r="D70" s="311"/>
      <c r="E70" s="97"/>
      <c r="F70" s="190" t="s">
        <v>117</v>
      </c>
      <c r="G70" s="97"/>
      <c r="H70" s="304">
        <f>H29-H68</f>
        <v>0</v>
      </c>
    </row>
    <row r="71" spans="1:8" x14ac:dyDescent="0.15">
      <c r="A71" s="36"/>
      <c r="B71" s="23"/>
      <c r="C71" s="23"/>
      <c r="D71" s="23"/>
      <c r="E71" s="23"/>
      <c r="F71" s="26"/>
      <c r="G71" s="23"/>
      <c r="H71" s="26"/>
    </row>
  </sheetData>
  <sheetProtection sheet="1" objects="1" scenarios="1" formatColumns="0" formatRows="0" selectLockedCells="1"/>
  <mergeCells count="22">
    <mergeCell ref="A2:H2"/>
    <mergeCell ref="A1:H1"/>
    <mergeCell ref="A4:H4"/>
    <mergeCell ref="F7:H7"/>
    <mergeCell ref="H14:H28"/>
    <mergeCell ref="A29:F29"/>
    <mergeCell ref="A10:H10"/>
    <mergeCell ref="F6:H6"/>
    <mergeCell ref="A28:F28"/>
    <mergeCell ref="A34:H34"/>
    <mergeCell ref="A30:H30"/>
    <mergeCell ref="A31:H31"/>
    <mergeCell ref="A35:D35"/>
    <mergeCell ref="A43:H43"/>
    <mergeCell ref="A44:B44"/>
    <mergeCell ref="A45:H45"/>
    <mergeCell ref="A66:H66"/>
    <mergeCell ref="A67:H67"/>
    <mergeCell ref="A53:H53"/>
    <mergeCell ref="A46:H46"/>
    <mergeCell ref="A64:H64"/>
    <mergeCell ref="A54:H54"/>
  </mergeCells>
  <phoneticPr fontId="3" type="noConversion"/>
  <pageMargins left="0.75" right="0.75" top="1" bottom="1" header="0.5" footer="0.5"/>
  <pageSetup scale="58" orientation="portrait" horizontalDpi="300" verticalDpi="300" r:id="rId1"/>
  <headerFooter alignWithMargins="0">
    <oddFooter>&amp;L&amp;F
&amp;A&amp;R&amp;D
&amp;T</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0"/>
  </sheetPr>
  <dimension ref="A1:S153"/>
  <sheetViews>
    <sheetView zoomScale="75" zoomScaleNormal="75" workbookViewId="0">
      <selection activeCell="D30" sqref="D30"/>
    </sheetView>
  </sheetViews>
  <sheetFormatPr baseColWidth="10" defaultColWidth="9.1640625" defaultRowHeight="13" x14ac:dyDescent="0.15"/>
  <cols>
    <col min="1" max="1" width="13.83203125" style="9" customWidth="1"/>
    <col min="2" max="2" width="34.5" style="9" customWidth="1"/>
    <col min="3" max="3" width="5" style="9" customWidth="1"/>
    <col min="4" max="4" width="16.6640625" style="9" customWidth="1"/>
    <col min="5" max="5" width="2.33203125" style="9" customWidth="1"/>
    <col min="6" max="6" width="16.6640625" style="9" customWidth="1"/>
    <col min="7" max="7" width="2.33203125" style="9" customWidth="1"/>
    <col min="8" max="8" width="18.5" style="9" customWidth="1"/>
    <col min="9" max="16384" width="9.1640625" style="9"/>
  </cols>
  <sheetData>
    <row r="1" spans="1:19" ht="32.25" customHeight="1" x14ac:dyDescent="0.25">
      <c r="A1" s="365" t="s">
        <v>269</v>
      </c>
      <c r="B1" s="372"/>
      <c r="C1" s="372"/>
      <c r="D1" s="372"/>
      <c r="E1" s="372"/>
      <c r="F1" s="372"/>
      <c r="G1" s="372"/>
      <c r="H1" s="372"/>
      <c r="I1" s="216"/>
      <c r="K1" s="216"/>
      <c r="L1" s="216"/>
      <c r="M1" s="216"/>
      <c r="N1" s="216"/>
      <c r="O1" s="216"/>
      <c r="P1" s="216"/>
      <c r="Q1" s="216"/>
      <c r="R1" s="216"/>
      <c r="S1" s="216"/>
    </row>
    <row r="2" spans="1:19" x14ac:dyDescent="0.15">
      <c r="A2" s="373"/>
      <c r="B2" s="374"/>
      <c r="C2" s="374"/>
      <c r="D2" s="374"/>
      <c r="E2" s="374"/>
      <c r="F2" s="374"/>
      <c r="G2" s="374"/>
      <c r="H2" s="374"/>
    </row>
    <row r="3" spans="1:19" x14ac:dyDescent="0.15">
      <c r="A3" s="23"/>
      <c r="B3" s="23"/>
      <c r="C3" s="23"/>
      <c r="D3" s="23"/>
      <c r="E3" s="23"/>
      <c r="F3" s="23"/>
      <c r="G3" s="23"/>
      <c r="H3" s="23"/>
    </row>
    <row r="4" spans="1:19" s="1" customFormat="1" ht="21" x14ac:dyDescent="0.25">
      <c r="A4" s="377" t="s">
        <v>227</v>
      </c>
      <c r="B4" s="378"/>
      <c r="C4" s="378"/>
      <c r="D4" s="378"/>
      <c r="E4" s="378"/>
      <c r="F4" s="378"/>
      <c r="G4" s="378"/>
      <c r="H4" s="378"/>
    </row>
    <row r="5" spans="1:19" x14ac:dyDescent="0.15">
      <c r="A5" s="373" t="s">
        <v>150</v>
      </c>
      <c r="B5" s="374"/>
      <c r="C5" s="374"/>
      <c r="D5" s="374"/>
      <c r="E5" s="374"/>
      <c r="F5" s="374"/>
      <c r="G5" s="374"/>
      <c r="H5" s="374"/>
    </row>
    <row r="6" spans="1:19" s="1" customFormat="1" ht="12" customHeight="1" x14ac:dyDescent="0.2">
      <c r="A6" s="42"/>
      <c r="B6" s="23"/>
      <c r="C6" s="23"/>
      <c r="D6" s="23"/>
      <c r="E6" s="23"/>
      <c r="F6" s="23"/>
      <c r="G6" s="23"/>
      <c r="H6" s="43"/>
    </row>
    <row r="7" spans="1:19" s="1" customFormat="1" ht="20" x14ac:dyDescent="0.2">
      <c r="A7" s="41" t="s">
        <v>112</v>
      </c>
      <c r="B7" s="279"/>
      <c r="C7" s="23"/>
      <c r="D7" s="23"/>
      <c r="E7" s="360"/>
      <c r="F7" s="360"/>
      <c r="G7" s="360"/>
      <c r="H7" s="43"/>
    </row>
    <row r="8" spans="1:19" s="3" customFormat="1" ht="18" x14ac:dyDescent="0.2">
      <c r="A8" s="41" t="s">
        <v>102</v>
      </c>
      <c r="B8" s="125">
        <f ca="1">TODAY()</f>
        <v>45086</v>
      </c>
      <c r="C8" s="23"/>
      <c r="D8" s="23"/>
      <c r="E8" s="352"/>
      <c r="F8" s="352"/>
      <c r="G8" s="352"/>
      <c r="H8" s="24"/>
    </row>
    <row r="9" spans="1:19" s="3" customFormat="1" ht="18" x14ac:dyDescent="0.2">
      <c r="A9" s="41"/>
      <c r="B9" s="23"/>
      <c r="C9" s="23"/>
      <c r="D9" s="23"/>
      <c r="E9" s="24"/>
      <c r="F9" s="23"/>
      <c r="G9" s="24"/>
      <c r="H9" s="24"/>
    </row>
    <row r="10" spans="1:19" s="93" customFormat="1" ht="18" x14ac:dyDescent="0.2">
      <c r="A10" s="369" t="s">
        <v>105</v>
      </c>
      <c r="B10" s="343"/>
      <c r="C10" s="343"/>
      <c r="D10" s="343"/>
      <c r="E10" s="343"/>
      <c r="F10" s="343"/>
      <c r="G10" s="343"/>
      <c r="H10" s="343"/>
    </row>
    <row r="11" spans="1:19" ht="13.5" customHeight="1" x14ac:dyDescent="0.15">
      <c r="A11" s="23"/>
      <c r="B11" s="23"/>
      <c r="C11" s="23"/>
      <c r="D11" s="23"/>
      <c r="E11" s="23"/>
      <c r="F11" s="23"/>
      <c r="G11" s="23"/>
      <c r="H11" s="23"/>
    </row>
    <row r="12" spans="1:19" ht="20" customHeight="1" x14ac:dyDescent="0.15">
      <c r="A12" s="23"/>
      <c r="B12" s="371" t="s">
        <v>76</v>
      </c>
      <c r="C12" s="371"/>
      <c r="D12" s="51" t="s">
        <v>240</v>
      </c>
      <c r="E12" s="51"/>
      <c r="G12" s="53"/>
      <c r="H12" s="53"/>
    </row>
    <row r="13" spans="1:19" ht="16" customHeight="1" x14ac:dyDescent="0.15">
      <c r="A13" s="23"/>
      <c r="B13" s="370" t="s">
        <v>135</v>
      </c>
      <c r="C13" s="370"/>
      <c r="D13" s="60">
        <v>0</v>
      </c>
      <c r="E13" s="53"/>
      <c r="F13" s="53"/>
      <c r="G13" s="53"/>
      <c r="H13" s="53"/>
    </row>
    <row r="14" spans="1:19" ht="16" customHeight="1" x14ac:dyDescent="0.15">
      <c r="A14" s="23"/>
      <c r="B14" s="146" t="s">
        <v>136</v>
      </c>
      <c r="C14" s="146"/>
      <c r="D14" s="60">
        <v>0</v>
      </c>
      <c r="E14" s="53"/>
      <c r="F14" s="53"/>
      <c r="G14" s="53"/>
      <c r="H14" s="53"/>
    </row>
    <row r="15" spans="1:19" ht="16" customHeight="1" x14ac:dyDescent="0.15">
      <c r="A15" s="23"/>
      <c r="B15" s="370" t="s">
        <v>77</v>
      </c>
      <c r="C15" s="370"/>
      <c r="D15" s="60">
        <v>0</v>
      </c>
      <c r="E15" s="53"/>
      <c r="F15" s="53"/>
      <c r="G15" s="53"/>
      <c r="H15" s="53"/>
    </row>
    <row r="16" spans="1:19" ht="16" customHeight="1" x14ac:dyDescent="0.15">
      <c r="A16" s="23"/>
      <c r="B16" s="370" t="s">
        <v>78</v>
      </c>
      <c r="C16" s="370"/>
      <c r="D16" s="60">
        <v>0</v>
      </c>
      <c r="E16" s="53"/>
      <c r="F16" s="53"/>
      <c r="G16" s="53"/>
      <c r="H16" s="53"/>
    </row>
    <row r="17" spans="1:8" ht="16" customHeight="1" x14ac:dyDescent="0.15">
      <c r="A17" s="23"/>
      <c r="B17" s="370" t="s">
        <v>79</v>
      </c>
      <c r="C17" s="370"/>
      <c r="D17" s="60">
        <v>0</v>
      </c>
      <c r="E17" s="53"/>
      <c r="F17" s="53"/>
      <c r="G17" s="53"/>
      <c r="H17" s="53"/>
    </row>
    <row r="18" spans="1:8" ht="16" customHeight="1" x14ac:dyDescent="0.15">
      <c r="A18" s="23"/>
      <c r="B18" s="370" t="s">
        <v>80</v>
      </c>
      <c r="C18" s="370"/>
      <c r="D18" s="60">
        <v>0</v>
      </c>
      <c r="E18" s="53"/>
      <c r="F18" s="53"/>
      <c r="G18" s="53"/>
      <c r="H18" s="53"/>
    </row>
    <row r="19" spans="1:8" ht="16" customHeight="1" x14ac:dyDescent="0.15">
      <c r="A19" s="23"/>
      <c r="B19" s="370" t="s">
        <v>137</v>
      </c>
      <c r="C19" s="370"/>
      <c r="D19" s="60">
        <v>0</v>
      </c>
      <c r="E19" s="53"/>
      <c r="F19" s="53"/>
      <c r="G19" s="53"/>
      <c r="H19" s="53"/>
    </row>
    <row r="20" spans="1:8" ht="16" customHeight="1" x14ac:dyDescent="0.15">
      <c r="A20" s="23"/>
      <c r="B20" s="370" t="s">
        <v>138</v>
      </c>
      <c r="C20" s="370"/>
      <c r="D20" s="60">
        <v>0</v>
      </c>
      <c r="E20" s="53"/>
      <c r="F20" s="53"/>
      <c r="G20" s="53"/>
      <c r="H20" s="53"/>
    </row>
    <row r="21" spans="1:8" ht="16" customHeight="1" x14ac:dyDescent="0.15">
      <c r="A21" s="23"/>
      <c r="B21" s="370" t="s">
        <v>81</v>
      </c>
      <c r="C21" s="370"/>
      <c r="D21" s="60">
        <v>0</v>
      </c>
      <c r="E21" s="53"/>
      <c r="F21" s="53"/>
      <c r="G21" s="53"/>
      <c r="H21" s="53"/>
    </row>
    <row r="22" spans="1:8" ht="16" customHeight="1" x14ac:dyDescent="0.15">
      <c r="A22" s="23"/>
      <c r="B22" s="370" t="s">
        <v>82</v>
      </c>
      <c r="C22" s="370"/>
      <c r="D22" s="60">
        <v>0</v>
      </c>
      <c r="E22" s="53"/>
      <c r="F22" s="53"/>
      <c r="G22" s="53"/>
      <c r="H22" s="53"/>
    </row>
    <row r="23" spans="1:8" ht="16" customHeight="1" x14ac:dyDescent="0.15">
      <c r="A23" s="23"/>
      <c r="B23" s="146"/>
      <c r="C23" s="146"/>
      <c r="D23" s="323" t="s">
        <v>241</v>
      </c>
      <c r="E23" s="53"/>
      <c r="F23" s="52">
        <f>SUM(D13:D22)</f>
        <v>0</v>
      </c>
      <c r="G23" s="53"/>
      <c r="H23" s="53"/>
    </row>
    <row r="24" spans="1:8" ht="16" customHeight="1" thickBot="1" x14ac:dyDescent="0.2">
      <c r="A24" s="54"/>
      <c r="B24" s="55"/>
      <c r="C24" s="55"/>
      <c r="D24" s="56"/>
      <c r="E24" s="56"/>
      <c r="F24" s="56"/>
      <c r="G24" s="56"/>
      <c r="H24" s="56"/>
    </row>
    <row r="25" spans="1:8" ht="16" customHeight="1" x14ac:dyDescent="0.15">
      <c r="A25" s="23"/>
      <c r="B25" s="57"/>
      <c r="C25" s="57"/>
      <c r="D25" s="53"/>
      <c r="E25" s="53"/>
      <c r="F25" s="53"/>
      <c r="G25" s="53"/>
      <c r="H25" s="53"/>
    </row>
    <row r="26" spans="1:8" s="93" customFormat="1" ht="18" x14ac:dyDescent="0.2">
      <c r="A26" s="369" t="s">
        <v>120</v>
      </c>
      <c r="B26" s="343"/>
      <c r="C26" s="343"/>
      <c r="D26" s="343"/>
      <c r="E26" s="343"/>
      <c r="F26" s="343"/>
      <c r="G26" s="343"/>
      <c r="H26" s="343"/>
    </row>
    <row r="27" spans="1:8" ht="15" customHeight="1" x14ac:dyDescent="0.15">
      <c r="A27" s="23"/>
      <c r="B27" s="376"/>
      <c r="C27" s="376"/>
      <c r="D27" s="58"/>
      <c r="E27" s="53"/>
      <c r="F27" s="53"/>
      <c r="G27" s="53"/>
      <c r="H27" s="53"/>
    </row>
    <row r="28" spans="1:8" ht="15" customHeight="1" x14ac:dyDescent="0.15">
      <c r="A28" s="23"/>
      <c r="B28" s="322"/>
      <c r="C28" s="322"/>
      <c r="D28" s="58"/>
      <c r="E28" s="53"/>
      <c r="F28" s="53"/>
      <c r="G28" s="53"/>
      <c r="H28" s="53"/>
    </row>
    <row r="29" spans="1:8" ht="20" customHeight="1" x14ac:dyDescent="0.15">
      <c r="A29" s="23"/>
      <c r="B29" s="375" t="s">
        <v>139</v>
      </c>
      <c r="C29" s="375"/>
      <c r="D29" s="51" t="s">
        <v>240</v>
      </c>
      <c r="E29" s="51"/>
      <c r="G29" s="53"/>
      <c r="H29" s="53"/>
    </row>
    <row r="30" spans="1:8" ht="16" customHeight="1" x14ac:dyDescent="0.15">
      <c r="A30" s="23"/>
      <c r="B30" s="370" t="s">
        <v>236</v>
      </c>
      <c r="C30" s="370"/>
      <c r="D30" s="60">
        <v>0</v>
      </c>
      <c r="E30" s="53"/>
      <c r="F30" s="53"/>
      <c r="G30" s="53"/>
      <c r="H30" s="53"/>
    </row>
    <row r="31" spans="1:8" ht="16" customHeight="1" x14ac:dyDescent="0.15">
      <c r="A31" s="23"/>
      <c r="B31" s="370" t="s">
        <v>83</v>
      </c>
      <c r="C31" s="370"/>
      <c r="D31" s="60">
        <v>0</v>
      </c>
      <c r="E31" s="53"/>
      <c r="F31" s="53"/>
      <c r="G31" s="53"/>
      <c r="H31" s="53"/>
    </row>
    <row r="32" spans="1:8" ht="16" customHeight="1" x14ac:dyDescent="0.15">
      <c r="A32" s="23"/>
      <c r="B32" s="370" t="s">
        <v>84</v>
      </c>
      <c r="C32" s="370"/>
      <c r="D32" s="60">
        <v>0</v>
      </c>
      <c r="E32" s="53"/>
      <c r="F32" s="53"/>
      <c r="G32" s="53"/>
      <c r="H32" s="53"/>
    </row>
    <row r="33" spans="1:8" ht="15" customHeight="1" x14ac:dyDescent="0.15">
      <c r="A33" s="23"/>
      <c r="B33" s="48"/>
      <c r="C33" s="48"/>
      <c r="D33" s="323" t="s">
        <v>241</v>
      </c>
      <c r="E33" s="53"/>
      <c r="F33" s="52">
        <f>SUM(D30:D32)</f>
        <v>0</v>
      </c>
      <c r="G33" s="53"/>
      <c r="H33" s="53"/>
    </row>
    <row r="34" spans="1:8" ht="15" customHeight="1" x14ac:dyDescent="0.15">
      <c r="A34" s="23"/>
      <c r="B34" s="48"/>
      <c r="C34" s="48"/>
      <c r="D34" s="53"/>
      <c r="E34" s="53"/>
      <c r="F34" s="53"/>
      <c r="G34" s="53"/>
      <c r="H34" s="53"/>
    </row>
    <row r="35" spans="1:8" ht="20" customHeight="1" x14ac:dyDescent="0.15">
      <c r="A35" s="23"/>
      <c r="B35" s="375" t="s">
        <v>140</v>
      </c>
      <c r="C35" s="375"/>
      <c r="D35" s="51" t="s">
        <v>240</v>
      </c>
      <c r="E35" s="51"/>
      <c r="G35" s="53"/>
      <c r="H35" s="53"/>
    </row>
    <row r="36" spans="1:8" ht="16" customHeight="1" x14ac:dyDescent="0.15">
      <c r="A36" s="23"/>
      <c r="B36" s="146" t="s">
        <v>85</v>
      </c>
      <c r="C36" s="49"/>
      <c r="D36" s="60">
        <v>0</v>
      </c>
      <c r="E36" s="53"/>
      <c r="F36" s="53"/>
      <c r="G36" s="53"/>
      <c r="H36" s="53"/>
    </row>
    <row r="37" spans="1:8" ht="16" customHeight="1" x14ac:dyDescent="0.15">
      <c r="A37" s="23"/>
      <c r="B37" s="146" t="s">
        <v>109</v>
      </c>
      <c r="C37" s="49"/>
      <c r="D37" s="60">
        <v>0</v>
      </c>
      <c r="E37" s="53"/>
      <c r="F37" s="53"/>
      <c r="G37" s="53"/>
      <c r="H37" s="53"/>
    </row>
    <row r="38" spans="1:8" ht="16" customHeight="1" x14ac:dyDescent="0.15">
      <c r="A38" s="23"/>
      <c r="B38" s="146" t="s">
        <v>106</v>
      </c>
      <c r="C38" s="49"/>
      <c r="D38" s="60">
        <v>0</v>
      </c>
      <c r="E38" s="53"/>
      <c r="F38" s="53"/>
      <c r="G38" s="53"/>
      <c r="H38" s="53"/>
    </row>
    <row r="39" spans="1:8" ht="16" customHeight="1" x14ac:dyDescent="0.15">
      <c r="A39" s="23"/>
      <c r="B39" s="146" t="s">
        <v>108</v>
      </c>
      <c r="C39" s="49"/>
      <c r="D39" s="60">
        <v>0</v>
      </c>
      <c r="E39" s="53"/>
      <c r="F39" s="53"/>
      <c r="G39" s="53"/>
      <c r="H39" s="53"/>
    </row>
    <row r="40" spans="1:8" ht="16" customHeight="1" x14ac:dyDescent="0.15">
      <c r="A40" s="23"/>
      <c r="B40" s="146" t="s">
        <v>107</v>
      </c>
      <c r="C40" s="49"/>
      <c r="D40" s="60">
        <v>0</v>
      </c>
      <c r="E40" s="53"/>
      <c r="F40" s="53"/>
      <c r="G40" s="53"/>
      <c r="H40" s="53"/>
    </row>
    <row r="41" spans="1:8" ht="16" customHeight="1" x14ac:dyDescent="0.15">
      <c r="A41" s="23"/>
      <c r="B41" s="147" t="s">
        <v>86</v>
      </c>
      <c r="C41" s="49"/>
      <c r="D41" s="60">
        <v>0</v>
      </c>
      <c r="E41" s="53"/>
      <c r="F41" s="53"/>
      <c r="G41" s="53"/>
      <c r="H41" s="53"/>
    </row>
    <row r="42" spans="1:8" ht="16" customHeight="1" x14ac:dyDescent="0.15">
      <c r="A42" s="23"/>
      <c r="B42" s="147" t="s">
        <v>86</v>
      </c>
      <c r="C42" s="49"/>
      <c r="D42" s="60">
        <v>0</v>
      </c>
      <c r="E42" s="53"/>
      <c r="F42" s="53"/>
      <c r="G42" s="53"/>
      <c r="H42" s="53"/>
    </row>
    <row r="43" spans="1:8" ht="15" customHeight="1" x14ac:dyDescent="0.15">
      <c r="A43" s="23"/>
      <c r="B43" s="48"/>
      <c r="C43" s="48"/>
      <c r="D43" s="323" t="s">
        <v>241</v>
      </c>
      <c r="E43" s="53"/>
      <c r="F43" s="52">
        <f>SUM(D36:D42)</f>
        <v>0</v>
      </c>
      <c r="G43" s="53"/>
      <c r="H43" s="53"/>
    </row>
    <row r="44" spans="1:8" ht="15" customHeight="1" x14ac:dyDescent="0.15">
      <c r="A44" s="23"/>
      <c r="B44" s="48"/>
      <c r="C44" s="48"/>
      <c r="D44" s="53"/>
      <c r="E44" s="53"/>
      <c r="F44" s="53"/>
      <c r="G44" s="53"/>
      <c r="H44" s="53"/>
    </row>
    <row r="45" spans="1:8" ht="20" customHeight="1" x14ac:dyDescent="0.15">
      <c r="A45" s="23"/>
      <c r="B45" s="375" t="s">
        <v>141</v>
      </c>
      <c r="C45" s="375"/>
      <c r="D45" s="51" t="s">
        <v>240</v>
      </c>
      <c r="E45" s="51"/>
      <c r="G45" s="53"/>
      <c r="H45" s="53"/>
    </row>
    <row r="46" spans="1:8" ht="16" customHeight="1" x14ac:dyDescent="0.15">
      <c r="A46" s="23"/>
      <c r="B46" s="146" t="s">
        <v>142</v>
      </c>
      <c r="C46" s="50"/>
      <c r="D46" s="60">
        <v>0</v>
      </c>
      <c r="E46" s="53"/>
      <c r="F46" s="53"/>
      <c r="G46" s="53"/>
      <c r="H46" s="53"/>
    </row>
    <row r="47" spans="1:8" ht="16" customHeight="1" x14ac:dyDescent="0.15">
      <c r="A47" s="23"/>
      <c r="B47" s="146" t="s">
        <v>143</v>
      </c>
      <c r="C47" s="50"/>
      <c r="D47" s="60">
        <v>0</v>
      </c>
      <c r="E47" s="53"/>
      <c r="F47" s="53"/>
      <c r="G47" s="53"/>
      <c r="H47" s="53"/>
    </row>
    <row r="48" spans="1:8" ht="16" customHeight="1" x14ac:dyDescent="0.15">
      <c r="A48" s="23"/>
      <c r="B48" s="146" t="s">
        <v>144</v>
      </c>
      <c r="C48" s="50"/>
      <c r="D48" s="60">
        <v>0</v>
      </c>
      <c r="E48" s="53"/>
      <c r="F48" s="53"/>
      <c r="G48" s="53"/>
      <c r="H48" s="53"/>
    </row>
    <row r="49" spans="1:8" ht="16" customHeight="1" x14ac:dyDescent="0.15">
      <c r="A49" s="23"/>
      <c r="B49" s="146" t="s">
        <v>145</v>
      </c>
      <c r="C49" s="50"/>
      <c r="D49" s="60">
        <v>0</v>
      </c>
      <c r="E49" s="53"/>
      <c r="F49" s="53"/>
      <c r="G49" s="53"/>
      <c r="H49" s="53"/>
    </row>
    <row r="50" spans="1:8" ht="16" customHeight="1" x14ac:dyDescent="0.15">
      <c r="A50" s="23"/>
      <c r="B50" s="147" t="s">
        <v>86</v>
      </c>
      <c r="C50" s="50"/>
      <c r="D50" s="60">
        <v>0</v>
      </c>
      <c r="E50" s="53"/>
      <c r="F50" s="53"/>
      <c r="G50" s="53"/>
      <c r="H50" s="53"/>
    </row>
    <row r="51" spans="1:8" ht="15" customHeight="1" x14ac:dyDescent="0.15">
      <c r="A51" s="23"/>
      <c r="B51" s="48"/>
      <c r="C51" s="48"/>
      <c r="D51" s="323" t="s">
        <v>241</v>
      </c>
      <c r="E51" s="53"/>
      <c r="F51" s="52">
        <f>SUM(D46:D50)</f>
        <v>0</v>
      </c>
      <c r="G51" s="53"/>
      <c r="H51" s="53"/>
    </row>
    <row r="52" spans="1:8" ht="15" customHeight="1" x14ac:dyDescent="0.15">
      <c r="A52" s="23"/>
      <c r="B52" s="48"/>
      <c r="C52" s="48"/>
      <c r="D52" s="53"/>
      <c r="E52" s="53"/>
      <c r="F52" s="53"/>
      <c r="G52" s="53"/>
      <c r="H52" s="53"/>
    </row>
    <row r="53" spans="1:8" ht="20" customHeight="1" x14ac:dyDescent="0.15">
      <c r="A53" s="23"/>
      <c r="B53" s="375" t="s">
        <v>146</v>
      </c>
      <c r="C53" s="375"/>
      <c r="D53" s="51" t="s">
        <v>240</v>
      </c>
      <c r="E53" s="51"/>
      <c r="G53" s="53"/>
      <c r="H53" s="53"/>
    </row>
    <row r="54" spans="1:8" ht="16" customHeight="1" x14ac:dyDescent="0.15">
      <c r="A54" s="23"/>
      <c r="B54" s="146" t="s">
        <v>147</v>
      </c>
      <c r="C54" s="50"/>
      <c r="D54" s="60">
        <v>0</v>
      </c>
      <c r="E54" s="53"/>
      <c r="F54" s="53"/>
      <c r="G54" s="53"/>
      <c r="H54" s="53"/>
    </row>
    <row r="55" spans="1:8" ht="16" customHeight="1" x14ac:dyDescent="0.15">
      <c r="A55" s="23"/>
      <c r="B55" s="146" t="s">
        <v>97</v>
      </c>
      <c r="C55" s="50"/>
      <c r="D55" s="60">
        <v>0</v>
      </c>
      <c r="E55" s="53"/>
      <c r="F55" s="53"/>
      <c r="G55" s="53"/>
      <c r="H55" s="53"/>
    </row>
    <row r="56" spans="1:8" ht="16" customHeight="1" x14ac:dyDescent="0.15">
      <c r="A56" s="23"/>
      <c r="B56" s="146" t="s">
        <v>148</v>
      </c>
      <c r="C56" s="50"/>
      <c r="D56" s="60">
        <v>0</v>
      </c>
      <c r="E56" s="53"/>
      <c r="F56" s="53"/>
      <c r="G56" s="53"/>
      <c r="H56" s="53"/>
    </row>
    <row r="57" spans="1:8" ht="16" customHeight="1" x14ac:dyDescent="0.15">
      <c r="A57" s="23"/>
      <c r="B57" s="146" t="s">
        <v>98</v>
      </c>
      <c r="C57" s="50"/>
      <c r="D57" s="60">
        <v>0</v>
      </c>
      <c r="E57" s="53"/>
      <c r="F57" s="53"/>
      <c r="G57" s="53"/>
      <c r="H57" s="53"/>
    </row>
    <row r="58" spans="1:8" ht="16" customHeight="1" x14ac:dyDescent="0.15">
      <c r="A58" s="23"/>
      <c r="B58" s="147" t="s">
        <v>86</v>
      </c>
      <c r="C58" s="50"/>
      <c r="D58" s="60">
        <v>0</v>
      </c>
      <c r="E58" s="53"/>
      <c r="F58" s="53"/>
      <c r="G58" s="53"/>
      <c r="H58" s="53"/>
    </row>
    <row r="59" spans="1:8" ht="15" customHeight="1" x14ac:dyDescent="0.15">
      <c r="A59" s="23"/>
      <c r="B59" s="53"/>
      <c r="C59" s="53"/>
      <c r="D59" s="323" t="s">
        <v>241</v>
      </c>
      <c r="E59" s="53"/>
      <c r="F59" s="52">
        <f>SUM(D54:D58)</f>
        <v>0</v>
      </c>
      <c r="G59" s="53"/>
      <c r="H59" s="53"/>
    </row>
    <row r="60" spans="1:8" ht="15" customHeight="1" x14ac:dyDescent="0.15">
      <c r="A60" s="23"/>
      <c r="B60" s="53"/>
      <c r="C60" s="53"/>
      <c r="D60" s="53"/>
      <c r="E60" s="53"/>
      <c r="F60" s="53"/>
      <c r="G60" s="53"/>
      <c r="H60" s="53"/>
    </row>
    <row r="61" spans="1:8" ht="20" customHeight="1" x14ac:dyDescent="0.15">
      <c r="A61" s="23"/>
      <c r="B61" s="368"/>
      <c r="C61" s="368"/>
      <c r="D61" s="53"/>
      <c r="E61" s="59"/>
      <c r="F61" s="51" t="s">
        <v>149</v>
      </c>
      <c r="G61" s="51"/>
      <c r="H61" s="52">
        <f>(F23) - SUM(F33+F43+F51+F59)</f>
        <v>0</v>
      </c>
    </row>
    <row r="62" spans="1:8" ht="13.5" customHeight="1" x14ac:dyDescent="0.15">
      <c r="A62" s="23"/>
      <c r="B62" s="53"/>
      <c r="C62" s="53"/>
      <c r="D62" s="53"/>
      <c r="E62" s="53"/>
      <c r="F62" s="53"/>
      <c r="G62" s="53"/>
      <c r="H62" s="53"/>
    </row>
    <row r="63" spans="1:8" ht="20" customHeight="1" x14ac:dyDescent="0.15">
      <c r="A63" s="23"/>
      <c r="B63" s="23"/>
      <c r="C63" s="23"/>
      <c r="D63" s="23"/>
      <c r="E63" s="23"/>
      <c r="F63" s="23"/>
      <c r="G63" s="23"/>
      <c r="H63" s="23"/>
    </row>
    <row r="64" spans="1:8" ht="20" customHeight="1" x14ac:dyDescent="0.15"/>
    <row r="65" ht="20" customHeight="1" x14ac:dyDescent="0.15"/>
    <row r="66" ht="20" customHeight="1" x14ac:dyDescent="0.15"/>
    <row r="67" ht="20" customHeight="1" x14ac:dyDescent="0.15"/>
    <row r="68" ht="20" customHeight="1" x14ac:dyDescent="0.15"/>
    <row r="69" ht="20" customHeight="1" x14ac:dyDescent="0.15"/>
    <row r="70" ht="20" customHeight="1" x14ac:dyDescent="0.15"/>
    <row r="71" ht="20" customHeight="1" x14ac:dyDescent="0.15"/>
    <row r="72" ht="20" customHeight="1" x14ac:dyDescent="0.15"/>
    <row r="73" ht="20" customHeight="1" x14ac:dyDescent="0.15"/>
    <row r="74" ht="20" customHeight="1" x14ac:dyDescent="0.15"/>
    <row r="75" ht="20" customHeight="1" x14ac:dyDescent="0.15"/>
    <row r="76" ht="20" customHeight="1" x14ac:dyDescent="0.15"/>
    <row r="77" ht="20" customHeight="1" x14ac:dyDescent="0.15"/>
    <row r="78" ht="20" customHeight="1" x14ac:dyDescent="0.15"/>
    <row r="79" ht="20" customHeight="1" x14ac:dyDescent="0.15"/>
    <row r="80" ht="20" customHeight="1" x14ac:dyDescent="0.15"/>
    <row r="81" ht="20" customHeight="1" x14ac:dyDescent="0.15"/>
    <row r="82" ht="20" customHeight="1" x14ac:dyDescent="0.15"/>
    <row r="83" ht="20" customHeight="1" x14ac:dyDescent="0.15"/>
    <row r="84" ht="20" customHeight="1" x14ac:dyDescent="0.15"/>
    <row r="85" ht="20" customHeight="1" x14ac:dyDescent="0.15"/>
    <row r="86" ht="20" customHeight="1" x14ac:dyDescent="0.15"/>
    <row r="87" ht="20" customHeight="1" x14ac:dyDescent="0.15"/>
    <row r="88" ht="20" customHeight="1" x14ac:dyDescent="0.15"/>
    <row r="89" ht="20" customHeight="1" x14ac:dyDescent="0.15"/>
    <row r="90" ht="20" customHeight="1" x14ac:dyDescent="0.15"/>
    <row r="91" ht="20" customHeight="1" x14ac:dyDescent="0.15"/>
    <row r="92" ht="20" customHeight="1" x14ac:dyDescent="0.15"/>
    <row r="93" ht="20" customHeight="1" x14ac:dyDescent="0.15"/>
    <row r="94" ht="20" customHeight="1" x14ac:dyDescent="0.15"/>
    <row r="95" ht="20" customHeight="1" x14ac:dyDescent="0.15"/>
    <row r="96" ht="20" customHeight="1" x14ac:dyDescent="0.15"/>
    <row r="97" ht="20" customHeight="1" x14ac:dyDescent="0.15"/>
    <row r="98" ht="20" customHeight="1" x14ac:dyDescent="0.15"/>
    <row r="99" ht="20" customHeight="1" x14ac:dyDescent="0.15"/>
    <row r="100" ht="20" customHeight="1" x14ac:dyDescent="0.15"/>
    <row r="101" ht="20" customHeight="1" x14ac:dyDescent="0.15"/>
    <row r="102" ht="20" customHeight="1" x14ac:dyDescent="0.15"/>
    <row r="103" ht="20" customHeight="1" x14ac:dyDescent="0.15"/>
    <row r="104" ht="20" customHeight="1" x14ac:dyDescent="0.15"/>
    <row r="105" ht="20" customHeight="1" x14ac:dyDescent="0.15"/>
    <row r="106" ht="20" customHeight="1" x14ac:dyDescent="0.15"/>
    <row r="107" ht="20" customHeight="1" x14ac:dyDescent="0.15"/>
    <row r="108" ht="20" customHeight="1" x14ac:dyDescent="0.15"/>
    <row r="109" ht="20" customHeight="1" x14ac:dyDescent="0.15"/>
    <row r="110" ht="20" customHeight="1" x14ac:dyDescent="0.15"/>
    <row r="111" ht="20" customHeight="1" x14ac:dyDescent="0.15"/>
    <row r="112" ht="20" customHeight="1" x14ac:dyDescent="0.15"/>
    <row r="113" ht="20" customHeight="1" x14ac:dyDescent="0.15"/>
    <row r="114" ht="20" customHeight="1" x14ac:dyDescent="0.15"/>
    <row r="115" ht="20" customHeight="1" x14ac:dyDescent="0.15"/>
    <row r="116" ht="20" customHeight="1" x14ac:dyDescent="0.15"/>
    <row r="117" ht="20" customHeight="1" x14ac:dyDescent="0.15"/>
    <row r="118" ht="20" customHeight="1" x14ac:dyDescent="0.15"/>
    <row r="119" ht="20" customHeight="1" x14ac:dyDescent="0.15"/>
    <row r="120" ht="20" customHeight="1" x14ac:dyDescent="0.15"/>
    <row r="121" ht="20" customHeight="1" x14ac:dyDescent="0.15"/>
    <row r="122" ht="20" customHeight="1" x14ac:dyDescent="0.15"/>
    <row r="123" ht="20" customHeight="1" x14ac:dyDescent="0.15"/>
    <row r="124" ht="20" customHeight="1" x14ac:dyDescent="0.15"/>
    <row r="125" ht="20" customHeight="1" x14ac:dyDescent="0.15"/>
    <row r="126" ht="20" customHeight="1" x14ac:dyDescent="0.15"/>
    <row r="127" ht="20" customHeight="1" x14ac:dyDescent="0.15"/>
    <row r="128" ht="20" customHeight="1" x14ac:dyDescent="0.15"/>
    <row r="129" ht="20" customHeight="1" x14ac:dyDescent="0.15"/>
    <row r="130" ht="20" customHeight="1" x14ac:dyDescent="0.15"/>
    <row r="131" ht="20" customHeight="1" x14ac:dyDescent="0.15"/>
    <row r="132" ht="20" customHeight="1" x14ac:dyDescent="0.15"/>
    <row r="133" ht="20" customHeight="1" x14ac:dyDescent="0.15"/>
    <row r="134" ht="20" customHeight="1" x14ac:dyDescent="0.15"/>
    <row r="135" ht="20" customHeight="1" x14ac:dyDescent="0.15"/>
    <row r="136" ht="20" customHeight="1" x14ac:dyDescent="0.15"/>
    <row r="137" ht="20" customHeight="1" x14ac:dyDescent="0.15"/>
    <row r="138" ht="20" customHeight="1" x14ac:dyDescent="0.15"/>
    <row r="139" ht="20" customHeight="1" x14ac:dyDescent="0.15"/>
    <row r="140" ht="20" customHeight="1" x14ac:dyDescent="0.15"/>
    <row r="141" ht="20" customHeight="1" x14ac:dyDescent="0.15"/>
    <row r="142" ht="20" customHeight="1" x14ac:dyDescent="0.15"/>
    <row r="143" ht="20" customHeight="1" x14ac:dyDescent="0.15"/>
    <row r="144" ht="20" customHeight="1" x14ac:dyDescent="0.15"/>
    <row r="145" ht="20" customHeight="1" x14ac:dyDescent="0.15"/>
    <row r="146" ht="20" customHeight="1" x14ac:dyDescent="0.15"/>
    <row r="147" ht="20" customHeight="1" x14ac:dyDescent="0.15"/>
    <row r="148" ht="20" customHeight="1" x14ac:dyDescent="0.15"/>
    <row r="149" ht="20" customHeight="1" x14ac:dyDescent="0.15"/>
    <row r="150" ht="20" customHeight="1" x14ac:dyDescent="0.15"/>
    <row r="151" ht="20" customHeight="1" x14ac:dyDescent="0.15"/>
    <row r="152" ht="20" customHeight="1" x14ac:dyDescent="0.15"/>
    <row r="153" ht="20" customHeight="1" x14ac:dyDescent="0.15"/>
  </sheetData>
  <sheetProtection sheet="1" objects="1" scenarios="1" formatColumns="0" formatRows="0" selectLockedCells="1"/>
  <mergeCells count="27">
    <mergeCell ref="A1:H1"/>
    <mergeCell ref="A2:H2"/>
    <mergeCell ref="A5:H5"/>
    <mergeCell ref="B53:C53"/>
    <mergeCell ref="B45:C45"/>
    <mergeCell ref="B35:C35"/>
    <mergeCell ref="B30:C30"/>
    <mergeCell ref="B32:C32"/>
    <mergeCell ref="B27:C27"/>
    <mergeCell ref="B29:C29"/>
    <mergeCell ref="A4:H4"/>
    <mergeCell ref="B61:C61"/>
    <mergeCell ref="E7:G7"/>
    <mergeCell ref="E8:G8"/>
    <mergeCell ref="A26:H26"/>
    <mergeCell ref="B19:C19"/>
    <mergeCell ref="B20:C20"/>
    <mergeCell ref="B21:C21"/>
    <mergeCell ref="B22:C22"/>
    <mergeCell ref="B31:C31"/>
    <mergeCell ref="B18:C18"/>
    <mergeCell ref="B12:C12"/>
    <mergeCell ref="B13:C13"/>
    <mergeCell ref="A10:H10"/>
    <mergeCell ref="B15:C15"/>
    <mergeCell ref="B16:C16"/>
    <mergeCell ref="B17:C17"/>
  </mergeCells>
  <phoneticPr fontId="2" type="noConversion"/>
  <pageMargins left="0.75" right="0.75" top="0.69" bottom="1" header="0.5" footer="0.5"/>
  <pageSetup scale="68" orientation="portrait" horizontalDpi="4294967293" verticalDpi="300" r:id="rId1"/>
  <headerFooter alignWithMargins="0">
    <oddFooter>&amp;L&amp;F
&amp;A&amp;R&amp;D
&amp;T</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0"/>
  </sheetPr>
  <dimension ref="A1:O73"/>
  <sheetViews>
    <sheetView zoomScaleNormal="100" workbookViewId="0">
      <selection activeCell="B12" sqref="B12"/>
    </sheetView>
  </sheetViews>
  <sheetFormatPr baseColWidth="10" defaultColWidth="8.83203125" defaultRowHeight="13" x14ac:dyDescent="0.15"/>
  <cols>
    <col min="1" max="1" width="54.6640625" style="20" customWidth="1"/>
    <col min="2" max="2" width="24.5" style="11" customWidth="1"/>
    <col min="3" max="3" width="5.83203125" style="11" customWidth="1"/>
    <col min="4" max="4" width="24.83203125" style="14" customWidth="1"/>
    <col min="5" max="5" width="14.5" style="268" bestFit="1" customWidth="1"/>
    <col min="6" max="6" width="9" style="243" bestFit="1" customWidth="1"/>
    <col min="7" max="15" width="11.83203125" style="9" customWidth="1"/>
    <col min="16" max="16384" width="8.83203125" style="9"/>
  </cols>
  <sheetData>
    <row r="1" spans="1:14" ht="32.25" customHeight="1" x14ac:dyDescent="0.25">
      <c r="A1" s="365" t="s">
        <v>270</v>
      </c>
      <c r="B1" s="379"/>
      <c r="C1" s="379"/>
      <c r="D1" s="379"/>
      <c r="E1" s="78"/>
      <c r="F1" s="79"/>
      <c r="G1" s="216"/>
      <c r="H1" s="216"/>
      <c r="I1" s="216"/>
      <c r="J1" s="216"/>
      <c r="K1" s="216"/>
      <c r="L1" s="216"/>
      <c r="M1" s="216"/>
      <c r="N1" s="216"/>
    </row>
    <row r="2" spans="1:14" x14ac:dyDescent="0.15">
      <c r="A2" s="61"/>
      <c r="B2" s="80"/>
      <c r="C2" s="80"/>
      <c r="D2" s="80"/>
      <c r="E2" s="80"/>
      <c r="F2" s="80"/>
    </row>
    <row r="3" spans="1:14" s="1" customFormat="1" ht="21" x14ac:dyDescent="0.25">
      <c r="A3" s="377" t="s">
        <v>271</v>
      </c>
      <c r="B3" s="343"/>
      <c r="C3" s="343"/>
      <c r="D3" s="343"/>
      <c r="E3" s="81"/>
      <c r="F3" s="81"/>
    </row>
    <row r="4" spans="1:14" x14ac:dyDescent="0.15">
      <c r="A4" s="61"/>
      <c r="B4" s="80"/>
      <c r="C4" s="80"/>
      <c r="D4" s="80"/>
      <c r="E4" s="80"/>
      <c r="F4" s="80"/>
    </row>
    <row r="5" spans="1:14" x14ac:dyDescent="0.15">
      <c r="A5" s="61"/>
      <c r="B5" s="80"/>
      <c r="C5" s="80"/>
      <c r="D5" s="80"/>
      <c r="E5" s="80"/>
      <c r="F5" s="80"/>
    </row>
    <row r="6" spans="1:14" s="20" customFormat="1" ht="32.25" customHeight="1" x14ac:dyDescent="0.15">
      <c r="A6" s="380" t="s">
        <v>197</v>
      </c>
      <c r="B6" s="343"/>
      <c r="C6" s="343"/>
      <c r="D6" s="343"/>
      <c r="E6" s="82"/>
      <c r="F6" s="82"/>
    </row>
    <row r="7" spans="1:14" s="222" customFormat="1" x14ac:dyDescent="0.15">
      <c r="A7" s="381" t="s">
        <v>198</v>
      </c>
      <c r="B7" s="381"/>
      <c r="C7" s="381"/>
      <c r="D7" s="381"/>
      <c r="E7" s="61"/>
      <c r="F7" s="61"/>
    </row>
    <row r="8" spans="1:14" s="3" customFormat="1" ht="16" x14ac:dyDescent="0.2">
      <c r="A8" s="36"/>
      <c r="B8" s="23"/>
      <c r="C8" s="24"/>
      <c r="D8" s="23"/>
      <c r="E8" s="24"/>
      <c r="F8" s="24"/>
    </row>
    <row r="9" spans="1:14" s="223" customFormat="1" ht="15.5" customHeight="1" x14ac:dyDescent="0.2">
      <c r="A9" s="40" t="s">
        <v>37</v>
      </c>
      <c r="B9" s="83" t="s">
        <v>72</v>
      </c>
      <c r="C9" s="84"/>
      <c r="D9" s="83" t="s">
        <v>72</v>
      </c>
      <c r="E9" s="40"/>
      <c r="F9" s="40"/>
    </row>
    <row r="10" spans="1:14" s="223" customFormat="1" ht="16" x14ac:dyDescent="0.2">
      <c r="A10" s="40" t="s">
        <v>73</v>
      </c>
      <c r="B10" s="83" t="s">
        <v>74</v>
      </c>
      <c r="C10" s="84" t="s">
        <v>104</v>
      </c>
      <c r="D10" s="83" t="s">
        <v>75</v>
      </c>
      <c r="E10" s="40"/>
      <c r="F10" s="40"/>
    </row>
    <row r="11" spans="1:14" s="223" customFormat="1" ht="16" x14ac:dyDescent="0.2">
      <c r="A11" s="40"/>
      <c r="B11" s="83"/>
      <c r="C11" s="84"/>
      <c r="D11" s="83"/>
      <c r="E11" s="40"/>
      <c r="F11" s="40"/>
    </row>
    <row r="12" spans="1:14" s="223" customFormat="1" ht="16" x14ac:dyDescent="0.2">
      <c r="A12" s="85" t="str">
        <f>'Spending Plan'!A34</f>
        <v>Home Insurance</v>
      </c>
      <c r="B12" s="148"/>
      <c r="C12" s="84"/>
      <c r="D12" s="92">
        <f>B12/12</f>
        <v>0</v>
      </c>
      <c r="E12" s="40"/>
      <c r="F12" s="40"/>
    </row>
    <row r="13" spans="1:14" s="223" customFormat="1" ht="16" x14ac:dyDescent="0.2">
      <c r="A13" s="40"/>
      <c r="B13" s="83"/>
      <c r="C13" s="84"/>
      <c r="D13" s="83"/>
      <c r="E13" s="40"/>
      <c r="F13" s="40"/>
    </row>
    <row r="14" spans="1:14" s="223" customFormat="1" ht="16" x14ac:dyDescent="0.2">
      <c r="A14" s="85" t="str">
        <f>'Spending Plan'!A37</f>
        <v>Maintenance</v>
      </c>
      <c r="B14" s="148"/>
      <c r="C14" s="84"/>
      <c r="D14" s="92">
        <f t="shared" ref="D14:D30" si="0">B14/12</f>
        <v>0</v>
      </c>
      <c r="E14" s="40"/>
      <c r="F14" s="40"/>
    </row>
    <row r="15" spans="1:14" s="223" customFormat="1" ht="16" x14ac:dyDescent="0.2">
      <c r="A15" s="40"/>
      <c r="B15" s="83"/>
      <c r="C15" s="84"/>
      <c r="D15" s="83"/>
      <c r="E15" s="40"/>
      <c r="F15" s="40"/>
    </row>
    <row r="16" spans="1:14" s="223" customFormat="1" ht="16" x14ac:dyDescent="0.2">
      <c r="A16" s="85" t="str">
        <f>'Spending Plan'!A44</f>
        <v>Furnishings</v>
      </c>
      <c r="B16" s="148"/>
      <c r="C16" s="84"/>
      <c r="D16" s="92">
        <f t="shared" si="0"/>
        <v>0</v>
      </c>
      <c r="E16" s="40"/>
      <c r="F16" s="40"/>
    </row>
    <row r="17" spans="1:15" s="223" customFormat="1" ht="16" x14ac:dyDescent="0.2">
      <c r="A17" s="40"/>
      <c r="B17" s="83"/>
      <c r="C17" s="84"/>
      <c r="D17" s="83"/>
      <c r="E17" s="40"/>
      <c r="F17" s="40"/>
    </row>
    <row r="18" spans="1:15" s="223" customFormat="1" ht="16" x14ac:dyDescent="0.2">
      <c r="A18" s="85" t="str">
        <f>'Spending Plan'!A55</f>
        <v>Auto Insurance</v>
      </c>
      <c r="B18" s="148"/>
      <c r="C18" s="84"/>
      <c r="D18" s="92">
        <f t="shared" si="0"/>
        <v>0</v>
      </c>
      <c r="E18" s="40"/>
      <c r="F18" s="40"/>
    </row>
    <row r="19" spans="1:15" s="223" customFormat="1" ht="16" x14ac:dyDescent="0.2">
      <c r="A19" s="40"/>
      <c r="B19" s="83"/>
      <c r="C19" s="84"/>
      <c r="D19" s="83"/>
      <c r="E19" s="40"/>
      <c r="F19" s="40"/>
    </row>
    <row r="20" spans="1:15" s="223" customFormat="1" ht="16" x14ac:dyDescent="0.2">
      <c r="A20" s="85" t="str">
        <f>'Spending Plan'!A58</f>
        <v>Auto Maintenance</v>
      </c>
      <c r="B20" s="148"/>
      <c r="C20" s="84"/>
      <c r="D20" s="92">
        <f t="shared" si="0"/>
        <v>0</v>
      </c>
      <c r="E20" s="40"/>
      <c r="F20" s="40"/>
    </row>
    <row r="21" spans="1:15" s="223" customFormat="1" ht="16" x14ac:dyDescent="0.2">
      <c r="A21" s="40"/>
      <c r="B21" s="83"/>
      <c r="C21" s="84"/>
      <c r="D21" s="83"/>
      <c r="E21" s="40"/>
      <c r="F21" s="40"/>
    </row>
    <row r="22" spans="1:15" s="223" customFormat="1" ht="16" x14ac:dyDescent="0.2">
      <c r="A22" s="85" t="str">
        <f>'Spending Plan'!A66</f>
        <v>Life Insurance</v>
      </c>
      <c r="B22" s="148"/>
      <c r="C22" s="84"/>
      <c r="D22" s="92">
        <f t="shared" si="0"/>
        <v>0</v>
      </c>
      <c r="E22" s="40"/>
      <c r="F22" s="40"/>
    </row>
    <row r="23" spans="1:15" s="223" customFormat="1" ht="16" x14ac:dyDescent="0.2">
      <c r="A23" s="40"/>
      <c r="B23" s="83"/>
      <c r="C23" s="84"/>
      <c r="D23" s="83"/>
      <c r="E23" s="40"/>
      <c r="F23" s="40"/>
    </row>
    <row r="24" spans="1:15" s="223" customFormat="1" ht="16" x14ac:dyDescent="0.2">
      <c r="A24" s="85" t="str">
        <f>'Spending Plan'!E28</f>
        <v>Gifts</v>
      </c>
      <c r="B24" s="148"/>
      <c r="C24" s="84"/>
      <c r="D24" s="92">
        <f t="shared" si="0"/>
        <v>0</v>
      </c>
      <c r="E24" s="40"/>
      <c r="F24" s="40"/>
    </row>
    <row r="25" spans="1:15" s="223" customFormat="1" ht="16" x14ac:dyDescent="0.2">
      <c r="A25" s="40"/>
      <c r="B25" s="83"/>
      <c r="C25" s="84"/>
      <c r="D25" s="83"/>
      <c r="E25" s="40"/>
      <c r="F25" s="40"/>
    </row>
    <row r="26" spans="1:15" s="223" customFormat="1" ht="16" x14ac:dyDescent="0.2">
      <c r="A26" s="85" t="str">
        <f>'Spending Plan'!E29</f>
        <v>Clothing (Adult &amp; Children)</v>
      </c>
      <c r="B26" s="148"/>
      <c r="C26" s="84"/>
      <c r="D26" s="92">
        <f t="shared" si="0"/>
        <v>0</v>
      </c>
      <c r="E26" s="40"/>
      <c r="F26" s="40"/>
    </row>
    <row r="27" spans="1:15" s="223" customFormat="1" ht="16" x14ac:dyDescent="0.2">
      <c r="A27" s="40"/>
      <c r="B27" s="83"/>
      <c r="C27" s="84"/>
      <c r="D27" s="83"/>
      <c r="E27" s="40"/>
      <c r="F27" s="40"/>
    </row>
    <row r="28" spans="1:15" s="223" customFormat="1" ht="16" x14ac:dyDescent="0.2">
      <c r="A28" s="85" t="str">
        <f>'Spending Plan'!E40</f>
        <v>Medical / Dental / Vision</v>
      </c>
      <c r="B28" s="148"/>
      <c r="C28" s="84"/>
      <c r="D28" s="92">
        <f t="shared" si="0"/>
        <v>0</v>
      </c>
      <c r="E28" s="40"/>
      <c r="F28" s="40"/>
    </row>
    <row r="29" spans="1:15" s="223" customFormat="1" ht="16" x14ac:dyDescent="0.2">
      <c r="A29" s="40"/>
      <c r="B29" s="83"/>
      <c r="C29" s="84"/>
      <c r="D29" s="83"/>
      <c r="E29" s="40"/>
      <c r="F29" s="40"/>
    </row>
    <row r="30" spans="1:15" s="6" customFormat="1" ht="16" x14ac:dyDescent="0.2">
      <c r="A30" s="91" t="str">
        <f>'Spending Plan'!E56</f>
        <v>Vacation / Trips</v>
      </c>
      <c r="B30" s="148"/>
      <c r="C30" s="29"/>
      <c r="D30" s="92">
        <f t="shared" si="0"/>
        <v>0</v>
      </c>
      <c r="E30" s="76"/>
      <c r="F30" s="77"/>
    </row>
    <row r="31" spans="1:15" s="223" customFormat="1" ht="16" x14ac:dyDescent="0.2">
      <c r="A31" s="40"/>
      <c r="B31" s="83"/>
      <c r="C31" s="84"/>
      <c r="D31" s="83"/>
      <c r="E31" s="40"/>
      <c r="F31" s="40"/>
    </row>
    <row r="32" spans="1:15" s="3" customFormat="1" ht="15" customHeight="1" x14ac:dyDescent="0.2">
      <c r="A32" s="259"/>
      <c r="B32" s="260"/>
      <c r="C32" s="260"/>
      <c r="D32" s="224"/>
      <c r="E32" s="261"/>
      <c r="F32" s="229"/>
      <c r="G32" s="224"/>
      <c r="H32" s="224"/>
      <c r="I32" s="224"/>
      <c r="J32" s="224"/>
      <c r="K32" s="224"/>
      <c r="L32" s="224"/>
      <c r="M32" s="224"/>
      <c r="N32" s="224"/>
      <c r="O32" s="224"/>
    </row>
    <row r="33" spans="1:15" x14ac:dyDescent="0.15">
      <c r="B33" s="10"/>
      <c r="C33" s="10"/>
      <c r="D33" s="12"/>
      <c r="E33" s="262"/>
      <c r="F33" s="263"/>
      <c r="G33" s="220"/>
      <c r="H33" s="220"/>
      <c r="I33" s="220"/>
      <c r="J33" s="220"/>
      <c r="K33" s="220"/>
      <c r="L33" s="220"/>
      <c r="M33" s="220"/>
      <c r="N33" s="220"/>
      <c r="O33" s="7"/>
    </row>
    <row r="34" spans="1:15" x14ac:dyDescent="0.15">
      <c r="B34" s="10"/>
      <c r="C34" s="10"/>
      <c r="D34" s="12"/>
      <c r="E34" s="262"/>
      <c r="F34" s="263"/>
      <c r="G34" s="220"/>
      <c r="H34" s="220"/>
      <c r="I34" s="220"/>
      <c r="J34" s="220"/>
      <c r="K34" s="220"/>
      <c r="L34" s="220"/>
      <c r="M34" s="220"/>
      <c r="N34" s="220"/>
      <c r="O34" s="7"/>
    </row>
    <row r="35" spans="1:15" s="3" customFormat="1" ht="16" x14ac:dyDescent="0.2">
      <c r="A35" s="2"/>
      <c r="B35" s="16"/>
      <c r="C35" s="16"/>
      <c r="D35" s="17"/>
      <c r="E35" s="264"/>
      <c r="F35" s="265"/>
      <c r="G35" s="5"/>
      <c r="H35" s="5"/>
      <c r="I35" s="5"/>
      <c r="J35" s="5"/>
      <c r="K35" s="5"/>
      <c r="L35" s="5"/>
      <c r="M35" s="5"/>
      <c r="N35" s="5"/>
      <c r="O35" s="5"/>
    </row>
    <row r="36" spans="1:15" s="4" customFormat="1" ht="16" x14ac:dyDescent="0.2">
      <c r="A36" s="86"/>
      <c r="B36" s="15"/>
      <c r="C36" s="15"/>
      <c r="D36" s="13"/>
      <c r="E36" s="266"/>
      <c r="F36" s="267"/>
      <c r="G36" s="6"/>
      <c r="H36" s="6"/>
      <c r="I36" s="6"/>
      <c r="J36" s="6"/>
      <c r="K36" s="6"/>
      <c r="L36" s="6"/>
      <c r="M36" s="6"/>
      <c r="N36" s="6"/>
      <c r="O36" s="6"/>
    </row>
    <row r="37" spans="1:15" s="4" customFormat="1" ht="16" x14ac:dyDescent="0.2">
      <c r="A37" s="86"/>
      <c r="B37" s="15"/>
      <c r="C37" s="15"/>
      <c r="D37" s="13"/>
      <c r="E37" s="266"/>
      <c r="F37" s="267"/>
      <c r="G37" s="6"/>
      <c r="H37" s="6"/>
      <c r="I37" s="6"/>
      <c r="J37" s="6"/>
      <c r="K37" s="6"/>
      <c r="L37" s="6"/>
      <c r="M37" s="6"/>
      <c r="N37" s="6"/>
      <c r="O37" s="6"/>
    </row>
    <row r="38" spans="1:15" s="4" customFormat="1" ht="16" x14ac:dyDescent="0.2">
      <c r="A38" s="86"/>
      <c r="B38" s="15"/>
      <c r="C38" s="15"/>
      <c r="D38" s="13"/>
      <c r="E38" s="266"/>
      <c r="F38" s="267"/>
      <c r="G38" s="6"/>
      <c r="H38" s="6"/>
      <c r="I38" s="6"/>
      <c r="J38" s="6"/>
      <c r="K38" s="6"/>
      <c r="L38" s="6"/>
      <c r="M38" s="6"/>
      <c r="N38" s="6"/>
      <c r="O38" s="6"/>
    </row>
    <row r="39" spans="1:15" s="4" customFormat="1" ht="16" x14ac:dyDescent="0.2">
      <c r="A39" s="86"/>
      <c r="B39" s="15"/>
      <c r="C39" s="15"/>
      <c r="D39" s="13"/>
      <c r="E39" s="266"/>
      <c r="F39" s="267"/>
      <c r="G39" s="6"/>
      <c r="H39" s="6"/>
      <c r="I39" s="6"/>
      <c r="J39" s="6"/>
      <c r="K39" s="6"/>
      <c r="L39" s="6"/>
      <c r="M39" s="6"/>
      <c r="N39" s="6"/>
      <c r="O39" s="6"/>
    </row>
    <row r="40" spans="1:15" s="4" customFormat="1" ht="16" x14ac:dyDescent="0.2">
      <c r="A40" s="86"/>
      <c r="B40" s="15"/>
      <c r="C40" s="15"/>
      <c r="D40" s="13"/>
      <c r="E40" s="266"/>
      <c r="F40" s="267"/>
      <c r="G40" s="6"/>
      <c r="H40" s="6"/>
      <c r="I40" s="6"/>
      <c r="J40" s="6"/>
      <c r="K40" s="6"/>
      <c r="L40" s="6"/>
      <c r="M40" s="6"/>
      <c r="N40" s="6"/>
      <c r="O40" s="6"/>
    </row>
    <row r="41" spans="1:15" s="4" customFormat="1" ht="16" x14ac:dyDescent="0.2">
      <c r="A41" s="86"/>
      <c r="B41" s="15"/>
      <c r="C41" s="15"/>
      <c r="D41" s="13"/>
      <c r="E41" s="266"/>
      <c r="F41" s="267"/>
      <c r="G41" s="6"/>
      <c r="H41" s="6"/>
      <c r="I41" s="6"/>
      <c r="J41" s="6"/>
      <c r="K41" s="6"/>
      <c r="L41" s="6"/>
      <c r="M41" s="6"/>
      <c r="N41" s="6"/>
      <c r="O41" s="6"/>
    </row>
    <row r="42" spans="1:15" s="4" customFormat="1" ht="16" x14ac:dyDescent="0.2">
      <c r="A42" s="2"/>
      <c r="B42" s="15"/>
      <c r="C42" s="15"/>
      <c r="D42" s="17"/>
      <c r="E42" s="266"/>
      <c r="F42" s="267"/>
      <c r="G42" s="6"/>
      <c r="H42" s="6"/>
      <c r="I42" s="6"/>
      <c r="J42" s="6"/>
      <c r="K42" s="6"/>
      <c r="L42" s="6"/>
      <c r="M42" s="6"/>
      <c r="N42" s="6"/>
      <c r="O42" s="6"/>
    </row>
    <row r="43" spans="1:15" x14ac:dyDescent="0.15">
      <c r="A43" s="19"/>
      <c r="B43" s="10"/>
      <c r="C43" s="10"/>
      <c r="D43" s="12"/>
      <c r="E43" s="262"/>
      <c r="F43" s="263"/>
      <c r="G43" s="220"/>
      <c r="H43" s="220"/>
      <c r="I43" s="220"/>
      <c r="J43" s="220"/>
      <c r="K43" s="220"/>
      <c r="L43" s="220"/>
      <c r="M43" s="220"/>
      <c r="N43" s="220"/>
      <c r="O43" s="220"/>
    </row>
    <row r="44" spans="1:15" x14ac:dyDescent="0.15">
      <c r="A44" s="19"/>
      <c r="B44" s="10"/>
      <c r="C44" s="10"/>
      <c r="D44" s="12"/>
      <c r="E44" s="262"/>
      <c r="F44" s="263"/>
      <c r="G44" s="220"/>
      <c r="H44" s="220"/>
      <c r="I44" s="220"/>
      <c r="J44" s="220"/>
      <c r="K44" s="220"/>
      <c r="L44" s="220"/>
      <c r="M44" s="220"/>
      <c r="N44" s="220"/>
      <c r="O44" s="220"/>
    </row>
    <row r="45" spans="1:15" s="3" customFormat="1" ht="16" x14ac:dyDescent="0.2">
      <c r="A45" s="2"/>
      <c r="B45" s="16"/>
      <c r="C45" s="16"/>
      <c r="D45" s="17"/>
      <c r="E45" s="264"/>
      <c r="F45" s="265"/>
      <c r="G45" s="5"/>
      <c r="H45" s="5"/>
      <c r="I45" s="5"/>
      <c r="J45" s="5"/>
      <c r="K45" s="5"/>
      <c r="L45" s="5"/>
      <c r="M45" s="5"/>
      <c r="N45" s="5"/>
      <c r="O45" s="5"/>
    </row>
    <row r="46" spans="1:15" s="4" customFormat="1" ht="16" x14ac:dyDescent="0.2">
      <c r="A46" s="86"/>
      <c r="B46" s="15"/>
      <c r="C46" s="15"/>
      <c r="D46" s="18"/>
      <c r="E46" s="266"/>
      <c r="F46" s="267"/>
      <c r="G46" s="6"/>
      <c r="H46" s="6"/>
      <c r="I46" s="6"/>
      <c r="J46" s="6"/>
      <c r="K46" s="6"/>
      <c r="L46" s="6"/>
      <c r="M46" s="6"/>
      <c r="N46" s="6"/>
      <c r="O46" s="6"/>
    </row>
    <row r="47" spans="1:15" s="4" customFormat="1" ht="16" x14ac:dyDescent="0.2">
      <c r="A47" s="86"/>
      <c r="B47" s="15"/>
      <c r="C47" s="15"/>
      <c r="D47" s="13"/>
      <c r="E47" s="266"/>
      <c r="F47" s="267"/>
      <c r="G47" s="6"/>
      <c r="H47" s="6"/>
      <c r="I47" s="6"/>
      <c r="J47" s="6"/>
      <c r="K47" s="6"/>
      <c r="L47" s="6"/>
      <c r="M47" s="6"/>
      <c r="N47" s="6"/>
      <c r="O47" s="6"/>
    </row>
    <row r="48" spans="1:15" s="4" customFormat="1" ht="16" x14ac:dyDescent="0.2">
      <c r="A48" s="86"/>
      <c r="B48" s="15"/>
      <c r="C48" s="15"/>
      <c r="D48" s="13"/>
      <c r="E48" s="266"/>
      <c r="F48" s="267"/>
      <c r="G48" s="6"/>
      <c r="H48" s="6"/>
      <c r="I48" s="6"/>
      <c r="J48" s="6"/>
      <c r="K48" s="6"/>
      <c r="L48" s="6"/>
      <c r="M48" s="6"/>
      <c r="N48" s="6"/>
      <c r="O48" s="6"/>
    </row>
    <row r="49" spans="1:15" s="4" customFormat="1" ht="16" x14ac:dyDescent="0.2">
      <c r="A49" s="86"/>
      <c r="B49" s="15"/>
      <c r="C49" s="15"/>
      <c r="D49" s="13"/>
      <c r="E49" s="266"/>
      <c r="F49" s="267"/>
      <c r="G49" s="6"/>
      <c r="H49" s="6"/>
      <c r="I49" s="6"/>
      <c r="J49" s="6"/>
      <c r="K49" s="6"/>
      <c r="L49" s="6"/>
      <c r="M49" s="6"/>
      <c r="N49" s="6"/>
      <c r="O49" s="6"/>
    </row>
    <row r="50" spans="1:15" s="4" customFormat="1" ht="16" x14ac:dyDescent="0.2">
      <c r="A50" s="2"/>
      <c r="B50" s="15"/>
      <c r="C50" s="15"/>
      <c r="D50" s="17"/>
      <c r="E50" s="266"/>
      <c r="F50" s="267"/>
      <c r="G50" s="6"/>
      <c r="H50" s="6"/>
      <c r="I50" s="6"/>
      <c r="J50" s="6"/>
      <c r="K50" s="6"/>
      <c r="L50" s="6"/>
      <c r="M50" s="6"/>
      <c r="N50" s="6"/>
      <c r="O50" s="6"/>
    </row>
    <row r="51" spans="1:15" s="4" customFormat="1" ht="16" x14ac:dyDescent="0.2">
      <c r="A51" s="86"/>
      <c r="B51" s="15"/>
      <c r="C51" s="15"/>
      <c r="D51" s="13"/>
      <c r="E51" s="266"/>
      <c r="F51" s="267"/>
      <c r="G51" s="6"/>
      <c r="H51" s="6"/>
      <c r="I51" s="6"/>
      <c r="J51" s="6"/>
      <c r="K51" s="6"/>
      <c r="L51" s="6"/>
      <c r="M51" s="6"/>
      <c r="N51" s="6"/>
      <c r="O51" s="6"/>
    </row>
    <row r="52" spans="1:15" s="4" customFormat="1" ht="16" x14ac:dyDescent="0.2">
      <c r="A52" s="86"/>
      <c r="B52" s="15"/>
      <c r="C52" s="15"/>
      <c r="D52" s="13"/>
      <c r="E52" s="266"/>
      <c r="F52" s="267"/>
      <c r="G52" s="6"/>
      <c r="H52" s="6"/>
      <c r="I52" s="6"/>
      <c r="J52" s="6"/>
      <c r="K52" s="6"/>
      <c r="L52" s="6"/>
      <c r="M52" s="6"/>
      <c r="N52" s="6"/>
      <c r="O52" s="6"/>
    </row>
    <row r="53" spans="1:15" s="3" customFormat="1" ht="16" x14ac:dyDescent="0.2">
      <c r="A53" s="2"/>
      <c r="B53" s="16"/>
      <c r="C53" s="16"/>
      <c r="D53" s="17"/>
      <c r="E53" s="264"/>
      <c r="F53" s="265"/>
      <c r="G53" s="5"/>
      <c r="H53" s="5"/>
      <c r="I53" s="5"/>
      <c r="J53" s="5"/>
      <c r="K53" s="5"/>
      <c r="L53" s="5"/>
      <c r="M53" s="5"/>
      <c r="N53" s="5"/>
      <c r="O53" s="5"/>
    </row>
    <row r="54" spans="1:15" s="4" customFormat="1" ht="16" x14ac:dyDescent="0.2">
      <c r="A54" s="86"/>
      <c r="B54" s="15"/>
      <c r="C54" s="15"/>
      <c r="D54" s="13"/>
      <c r="E54" s="266"/>
      <c r="F54" s="267"/>
      <c r="G54" s="6"/>
      <c r="H54" s="6"/>
      <c r="I54" s="6"/>
      <c r="J54" s="6"/>
      <c r="K54" s="6"/>
      <c r="L54" s="6"/>
      <c r="M54" s="6"/>
      <c r="N54" s="6"/>
      <c r="O54" s="6"/>
    </row>
    <row r="55" spans="1:15" s="4" customFormat="1" ht="16" x14ac:dyDescent="0.2">
      <c r="A55" s="86"/>
      <c r="B55" s="15"/>
      <c r="C55" s="15"/>
      <c r="D55" s="13"/>
      <c r="E55" s="266"/>
      <c r="F55" s="267"/>
      <c r="G55" s="6"/>
      <c r="H55" s="6"/>
      <c r="I55" s="6"/>
      <c r="J55" s="6"/>
      <c r="K55" s="6"/>
      <c r="L55" s="6"/>
      <c r="M55" s="6"/>
      <c r="N55" s="6"/>
      <c r="O55" s="6"/>
    </row>
    <row r="56" spans="1:15" s="4" customFormat="1" ht="16" x14ac:dyDescent="0.2">
      <c r="A56" s="86"/>
      <c r="B56" s="15"/>
      <c r="C56" s="15"/>
      <c r="D56" s="13"/>
      <c r="E56" s="266"/>
      <c r="F56" s="267"/>
      <c r="G56" s="6"/>
      <c r="H56" s="6"/>
      <c r="I56" s="6"/>
      <c r="J56" s="6"/>
      <c r="K56" s="6"/>
      <c r="L56" s="6"/>
      <c r="M56" s="6"/>
      <c r="N56" s="6"/>
      <c r="O56" s="6"/>
    </row>
    <row r="57" spans="1:15" s="4" customFormat="1" ht="16" x14ac:dyDescent="0.2">
      <c r="A57" s="86"/>
      <c r="B57" s="15"/>
      <c r="C57" s="15"/>
      <c r="D57" s="13"/>
      <c r="E57" s="266"/>
      <c r="F57" s="267"/>
      <c r="G57" s="6"/>
      <c r="H57" s="6"/>
      <c r="I57" s="6"/>
      <c r="J57" s="6"/>
      <c r="K57" s="6"/>
      <c r="L57" s="6"/>
      <c r="M57" s="6"/>
      <c r="N57" s="6"/>
      <c r="O57" s="6"/>
    </row>
    <row r="58" spans="1:15" s="4" customFormat="1" ht="16" x14ac:dyDescent="0.2">
      <c r="A58" s="86"/>
      <c r="B58" s="15"/>
      <c r="C58" s="15"/>
      <c r="D58" s="13"/>
      <c r="E58" s="266"/>
      <c r="F58" s="267"/>
      <c r="G58" s="6"/>
      <c r="H58" s="6"/>
      <c r="I58" s="6"/>
      <c r="J58" s="6"/>
      <c r="K58" s="6"/>
      <c r="L58" s="6"/>
      <c r="M58" s="6"/>
      <c r="N58" s="6"/>
      <c r="O58" s="6"/>
    </row>
    <row r="59" spans="1:15" s="4" customFormat="1" ht="16" x14ac:dyDescent="0.2">
      <c r="A59" s="86"/>
      <c r="B59" s="15"/>
      <c r="C59" s="15"/>
      <c r="D59" s="13"/>
      <c r="E59" s="266"/>
      <c r="F59" s="267"/>
      <c r="G59" s="6"/>
      <c r="H59" s="6"/>
      <c r="I59" s="6"/>
      <c r="J59" s="6"/>
      <c r="K59" s="6"/>
      <c r="L59" s="6"/>
      <c r="M59" s="6"/>
      <c r="N59" s="6"/>
      <c r="O59" s="6"/>
    </row>
    <row r="60" spans="1:15" s="4" customFormat="1" ht="16" x14ac:dyDescent="0.2">
      <c r="A60" s="2"/>
      <c r="B60" s="15"/>
      <c r="C60" s="15"/>
      <c r="D60" s="17"/>
      <c r="E60" s="266"/>
      <c r="F60" s="267"/>
      <c r="G60" s="6"/>
      <c r="H60" s="6"/>
      <c r="I60" s="6"/>
      <c r="J60" s="6"/>
      <c r="K60" s="6"/>
      <c r="L60" s="6"/>
      <c r="M60" s="6"/>
      <c r="N60" s="6"/>
      <c r="O60" s="6"/>
    </row>
    <row r="61" spans="1:15" x14ac:dyDescent="0.15">
      <c r="F61" s="263"/>
    </row>
    <row r="62" spans="1:15" x14ac:dyDescent="0.15">
      <c r="F62" s="263"/>
    </row>
    <row r="63" spans="1:15" x14ac:dyDescent="0.15">
      <c r="F63" s="263"/>
    </row>
    <row r="64" spans="1:15" x14ac:dyDescent="0.15">
      <c r="F64" s="263"/>
    </row>
    <row r="65" spans="6:6" x14ac:dyDescent="0.15">
      <c r="F65" s="263"/>
    </row>
    <row r="66" spans="6:6" x14ac:dyDescent="0.15">
      <c r="F66" s="263"/>
    </row>
    <row r="67" spans="6:6" x14ac:dyDescent="0.15">
      <c r="F67" s="263"/>
    </row>
    <row r="68" spans="6:6" x14ac:dyDescent="0.15">
      <c r="F68" s="263"/>
    </row>
    <row r="69" spans="6:6" x14ac:dyDescent="0.15">
      <c r="F69" s="263"/>
    </row>
    <row r="70" spans="6:6" x14ac:dyDescent="0.15">
      <c r="F70" s="263"/>
    </row>
    <row r="71" spans="6:6" x14ac:dyDescent="0.15">
      <c r="F71" s="263"/>
    </row>
    <row r="72" spans="6:6" x14ac:dyDescent="0.15">
      <c r="F72" s="263"/>
    </row>
    <row r="73" spans="6:6" x14ac:dyDescent="0.15">
      <c r="F73" s="263"/>
    </row>
  </sheetData>
  <sheetProtection sheet="1" objects="1" scenarios="1" formatColumns="0" selectLockedCells="1"/>
  <mergeCells count="4">
    <mergeCell ref="A1:D1"/>
    <mergeCell ref="A6:D6"/>
    <mergeCell ref="A3:D3"/>
    <mergeCell ref="A7:D7"/>
  </mergeCells>
  <phoneticPr fontId="3" type="noConversion"/>
  <pageMargins left="0.75" right="0.75" top="0.67" bottom="0.62" header="0.5" footer="0.5"/>
  <pageSetup orientation="landscape" horizontalDpi="300" verticalDpi="300" r:id="rId1"/>
  <headerFooter alignWithMargins="0">
    <oddFooter>&amp;L&amp;F
&amp;A&amp;R&amp;D
&amp;T</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0"/>
    <pageSetUpPr fitToPage="1"/>
  </sheetPr>
  <dimension ref="A1:R74"/>
  <sheetViews>
    <sheetView zoomScale="75" workbookViewId="0">
      <selection activeCell="H30" sqref="H30"/>
    </sheetView>
  </sheetViews>
  <sheetFormatPr baseColWidth="10" defaultColWidth="9.1640625" defaultRowHeight="13" x14ac:dyDescent="0.15"/>
  <cols>
    <col min="1" max="1" width="33.33203125" style="20" customWidth="1"/>
    <col min="2" max="2" width="4" style="9" customWidth="1"/>
    <col min="3" max="3" width="16.1640625" style="9" customWidth="1"/>
    <col min="4" max="4" width="3.5" style="9" customWidth="1"/>
    <col min="5" max="5" width="17.33203125" style="9" customWidth="1"/>
    <col min="6" max="6" width="3.5" style="9" customWidth="1"/>
    <col min="7" max="7" width="20" style="9" customWidth="1"/>
    <col min="8" max="8" width="14.5" style="9" customWidth="1"/>
    <col min="9" max="16384" width="9.1640625" style="9"/>
  </cols>
  <sheetData>
    <row r="1" spans="1:18" ht="32.25" customHeight="1" x14ac:dyDescent="0.25">
      <c r="A1" s="365" t="s">
        <v>269</v>
      </c>
      <c r="B1" s="372"/>
      <c r="C1" s="372"/>
      <c r="D1" s="372"/>
      <c r="E1" s="372"/>
      <c r="F1" s="372"/>
      <c r="G1" s="372"/>
      <c r="H1" s="372"/>
      <c r="J1" s="216"/>
      <c r="K1" s="216"/>
      <c r="L1" s="216"/>
      <c r="M1" s="216"/>
      <c r="N1" s="216"/>
      <c r="O1" s="216"/>
      <c r="P1" s="216"/>
      <c r="Q1" s="216"/>
      <c r="R1" s="216"/>
    </row>
    <row r="2" spans="1:18" x14ac:dyDescent="0.15">
      <c r="A2" s="373"/>
      <c r="B2" s="374"/>
      <c r="C2" s="374"/>
      <c r="D2" s="374"/>
      <c r="E2" s="374"/>
      <c r="F2" s="374"/>
      <c r="G2" s="374"/>
      <c r="H2" s="374"/>
    </row>
    <row r="3" spans="1:18" s="1" customFormat="1" ht="21" x14ac:dyDescent="0.25">
      <c r="A3" s="377" t="s">
        <v>151</v>
      </c>
      <c r="B3" s="378"/>
      <c r="C3" s="378"/>
      <c r="D3" s="378"/>
      <c r="E3" s="378"/>
      <c r="F3" s="378"/>
      <c r="G3" s="378"/>
      <c r="H3" s="378"/>
    </row>
    <row r="4" spans="1:18" s="1" customFormat="1" ht="15" customHeight="1" x14ac:dyDescent="0.2">
      <c r="A4" s="90" t="s">
        <v>112</v>
      </c>
      <c r="B4" s="388"/>
      <c r="C4" s="388"/>
      <c r="D4" s="388"/>
      <c r="E4" s="388"/>
      <c r="F4" s="388"/>
      <c r="G4" s="250"/>
      <c r="H4" s="43"/>
    </row>
    <row r="5" spans="1:18" s="3" customFormat="1" ht="14.25" customHeight="1" x14ac:dyDescent="0.2">
      <c r="A5" s="90" t="s">
        <v>102</v>
      </c>
      <c r="B5" s="393">
        <f ca="1">TODAY()</f>
        <v>45086</v>
      </c>
      <c r="C5" s="393"/>
      <c r="D5" s="393"/>
      <c r="E5" s="393"/>
      <c r="F5" s="393"/>
      <c r="G5" s="249"/>
      <c r="H5" s="24"/>
    </row>
    <row r="6" spans="1:18" x14ac:dyDescent="0.15">
      <c r="A6" s="373"/>
      <c r="B6" s="374"/>
      <c r="C6" s="374"/>
      <c r="D6" s="374"/>
      <c r="E6" s="374"/>
      <c r="F6" s="374"/>
      <c r="G6" s="374"/>
      <c r="H6" s="374"/>
    </row>
    <row r="7" spans="1:18" s="20" customFormat="1" ht="14.25" customHeight="1" x14ac:dyDescent="0.15">
      <c r="A7" s="389" t="s">
        <v>237</v>
      </c>
      <c r="B7" s="390"/>
      <c r="C7" s="390"/>
      <c r="D7" s="390"/>
      <c r="E7" s="390"/>
      <c r="F7" s="390"/>
      <c r="G7" s="390"/>
      <c r="H7" s="390"/>
    </row>
    <row r="8" spans="1:18" s="20" customFormat="1" ht="7.5" customHeight="1" x14ac:dyDescent="0.15">
      <c r="A8" s="247"/>
      <c r="B8" s="248"/>
      <c r="C8" s="248"/>
      <c r="D8" s="248"/>
      <c r="E8" s="248"/>
      <c r="F8" s="248"/>
      <c r="G8" s="248"/>
      <c r="H8" s="248"/>
    </row>
    <row r="9" spans="1:18" s="20" customFormat="1" x14ac:dyDescent="0.15">
      <c r="A9" s="252" t="s">
        <v>11</v>
      </c>
      <c r="B9" s="251"/>
      <c r="C9" s="253" t="s">
        <v>35</v>
      </c>
      <c r="D9" s="251"/>
      <c r="E9" s="253" t="s">
        <v>31</v>
      </c>
      <c r="F9" s="251"/>
    </row>
    <row r="10" spans="1:18" s="20" customFormat="1" x14ac:dyDescent="0.15">
      <c r="A10" s="252" t="s">
        <v>220</v>
      </c>
      <c r="B10" s="251"/>
      <c r="C10" s="253" t="s">
        <v>34</v>
      </c>
      <c r="D10" s="251"/>
      <c r="E10" s="253" t="s">
        <v>30</v>
      </c>
      <c r="F10" s="251"/>
    </row>
    <row r="11" spans="1:18" s="20" customFormat="1" x14ac:dyDescent="0.15">
      <c r="A11" s="252" t="s">
        <v>41</v>
      </c>
      <c r="B11" s="251"/>
      <c r="C11" s="253" t="s">
        <v>33</v>
      </c>
      <c r="D11" s="251"/>
      <c r="E11" s="253" t="s">
        <v>29</v>
      </c>
      <c r="F11" s="251"/>
    </row>
    <row r="12" spans="1:18" s="20" customFormat="1" x14ac:dyDescent="0.15">
      <c r="A12" s="252" t="s">
        <v>36</v>
      </c>
      <c r="B12" s="251"/>
      <c r="C12" s="253" t="s">
        <v>32</v>
      </c>
      <c r="D12" s="251"/>
      <c r="E12" s="253" t="s">
        <v>28</v>
      </c>
      <c r="F12" s="251"/>
    </row>
    <row r="13" spans="1:18" x14ac:dyDescent="0.15">
      <c r="A13" s="245"/>
      <c r="B13" s="246"/>
      <c r="C13" s="246"/>
      <c r="D13" s="246"/>
      <c r="E13" s="246"/>
      <c r="F13" s="246"/>
      <c r="G13" s="246"/>
      <c r="H13" s="246"/>
    </row>
    <row r="14" spans="1:18" s="20" customFormat="1" x14ac:dyDescent="0.15">
      <c r="A14" s="391" t="s">
        <v>228</v>
      </c>
      <c r="B14" s="392"/>
      <c r="C14" s="392"/>
      <c r="D14" s="392"/>
      <c r="E14" s="392"/>
      <c r="F14" s="392"/>
      <c r="G14" s="392"/>
      <c r="H14" s="392"/>
    </row>
    <row r="15" spans="1:18" s="20" customFormat="1" x14ac:dyDescent="0.15">
      <c r="A15" s="373" t="s">
        <v>238</v>
      </c>
      <c r="B15" s="387"/>
      <c r="C15" s="387"/>
      <c r="D15" s="387"/>
      <c r="E15" s="387"/>
      <c r="F15" s="387"/>
      <c r="G15" s="387"/>
      <c r="H15" s="387"/>
    </row>
    <row r="16" spans="1:18" ht="13.5" customHeight="1" x14ac:dyDescent="0.15">
      <c r="A16" s="74"/>
      <c r="B16" s="23"/>
      <c r="C16" s="62"/>
      <c r="D16" s="23"/>
      <c r="H16" s="23"/>
    </row>
    <row r="17" spans="1:8" ht="13.5" customHeight="1" x14ac:dyDescent="0.15">
      <c r="A17" s="50" t="s">
        <v>152</v>
      </c>
      <c r="B17" s="23"/>
      <c r="C17" s="64">
        <f>'Income &amp; Priority Expenses'!F23</f>
        <v>0</v>
      </c>
      <c r="D17" s="23"/>
    </row>
    <row r="18" spans="1:8" ht="13.5" customHeight="1" x14ac:dyDescent="0.15">
      <c r="A18" s="50"/>
      <c r="B18" s="23"/>
      <c r="C18" s="62"/>
      <c r="D18" s="23"/>
      <c r="F18" s="75"/>
    </row>
    <row r="19" spans="1:8" ht="13.5" customHeight="1" x14ac:dyDescent="0.15">
      <c r="A19" s="50" t="s">
        <v>216</v>
      </c>
      <c r="B19" s="23"/>
      <c r="C19" s="64">
        <f>'Income &amp; Priority Expenses'!F33</f>
        <v>0</v>
      </c>
      <c r="D19" s="23"/>
      <c r="F19" s="75"/>
    </row>
    <row r="20" spans="1:8" ht="13.5" customHeight="1" x14ac:dyDescent="0.15">
      <c r="A20" s="50"/>
      <c r="B20" s="23"/>
      <c r="C20" s="62"/>
      <c r="D20" s="23"/>
      <c r="F20" s="75"/>
    </row>
    <row r="21" spans="1:8" ht="13.5" customHeight="1" x14ac:dyDescent="0.15">
      <c r="A21" s="50" t="s">
        <v>15</v>
      </c>
      <c r="B21" s="23"/>
      <c r="C21" s="64">
        <f>'Income &amp; Priority Expenses'!F43</f>
        <v>0</v>
      </c>
      <c r="D21" s="23"/>
      <c r="F21" s="75"/>
    </row>
    <row r="22" spans="1:8" ht="13.5" customHeight="1" x14ac:dyDescent="0.15">
      <c r="A22" s="50"/>
      <c r="B22" s="23"/>
      <c r="C22" s="62"/>
      <c r="D22" s="23"/>
      <c r="F22" s="75"/>
    </row>
    <row r="23" spans="1:8" ht="13.5" customHeight="1" x14ac:dyDescent="0.15">
      <c r="A23" s="50" t="s">
        <v>17</v>
      </c>
      <c r="B23" s="23"/>
      <c r="C23" s="64">
        <f>'Income &amp; Priority Expenses'!F51</f>
        <v>0</v>
      </c>
      <c r="D23" s="23"/>
    </row>
    <row r="24" spans="1:8" ht="13.5" customHeight="1" x14ac:dyDescent="0.15">
      <c r="A24" s="50"/>
      <c r="B24" s="23"/>
      <c r="C24" s="62"/>
      <c r="D24" s="23"/>
      <c r="E24" s="384" t="s">
        <v>179</v>
      </c>
      <c r="F24" s="343"/>
      <c r="G24" s="343"/>
    </row>
    <row r="25" spans="1:8" ht="13.5" customHeight="1" x14ac:dyDescent="0.15">
      <c r="A25" s="50" t="s">
        <v>217</v>
      </c>
      <c r="B25" s="23"/>
      <c r="C25" s="64">
        <f>'Income &amp; Priority Expenses'!F59</f>
        <v>0</v>
      </c>
      <c r="D25" s="23"/>
      <c r="E25" s="70" t="s">
        <v>170</v>
      </c>
      <c r="F25" s="75"/>
      <c r="H25" s="315"/>
    </row>
    <row r="26" spans="1:8" ht="13.5" customHeight="1" x14ac:dyDescent="0.15">
      <c r="A26" s="50"/>
      <c r="B26" s="23"/>
      <c r="C26" s="62"/>
      <c r="D26" s="23"/>
      <c r="E26" s="70" t="s">
        <v>95</v>
      </c>
      <c r="F26" s="75"/>
      <c r="H26" s="315"/>
    </row>
    <row r="27" spans="1:8" ht="14.25" customHeight="1" x14ac:dyDescent="0.15">
      <c r="A27" s="385" t="s">
        <v>244</v>
      </c>
      <c r="B27" s="23"/>
      <c r="C27" s="64">
        <f>'Personal Financial Profile'!D65</f>
        <v>0</v>
      </c>
      <c r="D27" s="23"/>
      <c r="E27" s="70" t="s">
        <v>171</v>
      </c>
      <c r="F27" s="75"/>
      <c r="H27" s="315"/>
    </row>
    <row r="28" spans="1:8" ht="13.5" customHeight="1" thickBot="1" x14ac:dyDescent="0.2">
      <c r="A28" s="386"/>
      <c r="B28" s="23"/>
      <c r="C28" s="62"/>
      <c r="D28" s="23"/>
      <c r="E28" s="70" t="s">
        <v>173</v>
      </c>
      <c r="F28" s="75"/>
      <c r="H28" s="313">
        <f>IF('Compute Variable Expenses'!D24&gt;0,'Compute Variable Expenses'!D24,0)</f>
        <v>0</v>
      </c>
    </row>
    <row r="29" spans="1:8" ht="13.5" customHeight="1" thickBot="1" x14ac:dyDescent="0.2">
      <c r="A29" s="50" t="s">
        <v>153</v>
      </c>
      <c r="B29" s="23"/>
      <c r="C29" s="63">
        <f>C17-SUM(C19+C21+C23+C25+C27)</f>
        <v>0</v>
      </c>
      <c r="D29" s="23"/>
      <c r="E29" s="70" t="s">
        <v>174</v>
      </c>
      <c r="F29" s="75"/>
      <c r="H29" s="313">
        <f>IF('Compute Variable Expenses'!D26&gt;0,'Compute Variable Expenses'!D26,0)</f>
        <v>0</v>
      </c>
    </row>
    <row r="30" spans="1:8" ht="13.5" customHeight="1" x14ac:dyDescent="0.15">
      <c r="A30" s="36"/>
      <c r="B30" s="23"/>
      <c r="C30" s="23"/>
      <c r="D30" s="23"/>
      <c r="E30" s="70" t="s">
        <v>175</v>
      </c>
      <c r="F30" s="75"/>
      <c r="H30" s="315"/>
    </row>
    <row r="31" spans="1:8" ht="13.5" customHeight="1" x14ac:dyDescent="0.15">
      <c r="A31" s="50" t="s">
        <v>16</v>
      </c>
      <c r="B31" s="23"/>
      <c r="C31" s="23"/>
      <c r="D31" s="23"/>
      <c r="E31" s="70" t="s">
        <v>176</v>
      </c>
      <c r="H31" s="315"/>
    </row>
    <row r="32" spans="1:8" ht="13.5" customHeight="1" x14ac:dyDescent="0.15">
      <c r="A32" s="70" t="str">
        <f>'Personal Financial Profile'!A38</f>
        <v>Mortgage/Rent</v>
      </c>
      <c r="B32" s="23"/>
      <c r="C32" s="314">
        <f>'Personal Financial Profile'!D38</f>
        <v>0</v>
      </c>
      <c r="D32" s="23"/>
      <c r="E32" s="70" t="s">
        <v>177</v>
      </c>
      <c r="H32" s="315"/>
    </row>
    <row r="33" spans="1:8" ht="13.5" customHeight="1" x14ac:dyDescent="0.15">
      <c r="A33" s="70" t="s">
        <v>158</v>
      </c>
      <c r="B33" s="23"/>
      <c r="C33" s="313"/>
      <c r="D33" s="23"/>
      <c r="E33" s="70" t="s">
        <v>178</v>
      </c>
      <c r="F33" s="36"/>
      <c r="H33" s="315"/>
    </row>
    <row r="34" spans="1:8" ht="13.5" customHeight="1" x14ac:dyDescent="0.15">
      <c r="A34" s="70" t="s">
        <v>160</v>
      </c>
      <c r="B34" s="23"/>
      <c r="C34" s="313">
        <f>IF('Compute Variable Expenses'!D12&gt;0,'Compute Variable Expenses'!D12,0)</f>
        <v>0</v>
      </c>
      <c r="D34" s="23"/>
      <c r="E34" s="68" t="s">
        <v>86</v>
      </c>
      <c r="F34" s="36"/>
      <c r="H34" s="315"/>
    </row>
    <row r="35" spans="1:8" ht="13.5" customHeight="1" x14ac:dyDescent="0.15">
      <c r="A35" s="70" t="s">
        <v>159</v>
      </c>
      <c r="B35" s="23"/>
      <c r="C35" s="313"/>
      <c r="D35" s="23"/>
      <c r="F35" s="36"/>
    </row>
    <row r="36" spans="1:8" ht="13.5" customHeight="1" x14ac:dyDescent="0.15">
      <c r="A36" s="70" t="str">
        <f>'Personal Financial Profile'!A39</f>
        <v>Add'l Real Estate Loan</v>
      </c>
      <c r="B36" s="23"/>
      <c r="C36" s="314">
        <f>'Personal Financial Profile'!D39</f>
        <v>0</v>
      </c>
      <c r="D36" s="23"/>
      <c r="E36" s="50" t="s">
        <v>23</v>
      </c>
      <c r="F36" s="36"/>
      <c r="H36" s="65">
        <f>SUM(H25:H34)</f>
        <v>0</v>
      </c>
    </row>
    <row r="37" spans="1:8" ht="13.5" customHeight="1" x14ac:dyDescent="0.15">
      <c r="A37" s="70" t="s">
        <v>91</v>
      </c>
      <c r="B37" s="23"/>
      <c r="C37" s="313">
        <f>IF('Compute Variable Expenses'!D14&gt;0,'Compute Variable Expenses'!D14,0)</f>
        <v>0</v>
      </c>
      <c r="D37" s="23"/>
    </row>
    <row r="38" spans="1:8" ht="13.5" customHeight="1" x14ac:dyDescent="0.15">
      <c r="A38" s="70" t="s">
        <v>161</v>
      </c>
      <c r="B38" s="23"/>
      <c r="C38" s="313"/>
      <c r="D38" s="23"/>
      <c r="E38" s="383" t="s">
        <v>180</v>
      </c>
      <c r="F38" s="383"/>
      <c r="G38" s="343"/>
    </row>
    <row r="39" spans="1:8" ht="13.5" customHeight="1" x14ac:dyDescent="0.15">
      <c r="A39" s="70" t="s">
        <v>88</v>
      </c>
      <c r="B39" s="23"/>
      <c r="C39" s="313"/>
      <c r="D39" s="23"/>
      <c r="E39" s="66" t="s">
        <v>181</v>
      </c>
      <c r="F39" s="36"/>
      <c r="H39" s="315"/>
    </row>
    <row r="40" spans="1:8" ht="13.5" customHeight="1" x14ac:dyDescent="0.15">
      <c r="A40" s="70" t="s">
        <v>89</v>
      </c>
      <c r="B40" s="23"/>
      <c r="C40" s="315"/>
      <c r="D40" s="23"/>
      <c r="E40" s="66" t="s">
        <v>182</v>
      </c>
      <c r="F40" s="36"/>
      <c r="H40" s="313">
        <f>IF('Compute Variable Expenses'!D28&gt;0,'Compute Variable Expenses'!D28,0)</f>
        <v>0</v>
      </c>
    </row>
    <row r="41" spans="1:8" ht="13.5" customHeight="1" x14ac:dyDescent="0.15">
      <c r="A41" s="70" t="s">
        <v>162</v>
      </c>
      <c r="B41" s="23"/>
      <c r="C41" s="315"/>
      <c r="D41" s="23"/>
      <c r="E41" s="67" t="s">
        <v>183</v>
      </c>
      <c r="F41" s="36"/>
      <c r="H41" s="315"/>
    </row>
    <row r="42" spans="1:8" ht="13.5" customHeight="1" x14ac:dyDescent="0.15">
      <c r="A42" s="70" t="s">
        <v>90</v>
      </c>
      <c r="B42" s="23"/>
      <c r="C42" s="315"/>
      <c r="D42" s="23"/>
      <c r="E42" s="66" t="s">
        <v>184</v>
      </c>
      <c r="F42" s="36"/>
      <c r="H42" s="315"/>
    </row>
    <row r="43" spans="1:8" ht="13.5" customHeight="1" x14ac:dyDescent="0.15">
      <c r="A43" s="70" t="s">
        <v>163</v>
      </c>
      <c r="B43" s="23"/>
      <c r="C43" s="315"/>
      <c r="D43" s="23"/>
      <c r="E43" s="66" t="s">
        <v>185</v>
      </c>
      <c r="F43" s="36"/>
      <c r="H43" s="315"/>
    </row>
    <row r="44" spans="1:8" ht="13.5" customHeight="1" x14ac:dyDescent="0.15">
      <c r="A44" s="70" t="s">
        <v>119</v>
      </c>
      <c r="B44" s="23"/>
      <c r="C44" s="313">
        <f>IF('Compute Variable Expenses'!D16&gt;0,'Compute Variable Expenses'!D16,0)</f>
        <v>0</v>
      </c>
      <c r="D44" s="23"/>
      <c r="E44" s="66" t="s">
        <v>186</v>
      </c>
      <c r="F44" s="36"/>
      <c r="H44" s="315"/>
    </row>
    <row r="45" spans="1:8" ht="13.5" customHeight="1" x14ac:dyDescent="0.15">
      <c r="A45" s="70" t="s">
        <v>164</v>
      </c>
      <c r="B45" s="23"/>
      <c r="C45" s="315"/>
      <c r="D45" s="23"/>
      <c r="E45" s="69" t="s">
        <v>86</v>
      </c>
      <c r="F45" s="36"/>
      <c r="H45" s="315"/>
    </row>
    <row r="46" spans="1:8" ht="13.5" customHeight="1" x14ac:dyDescent="0.15">
      <c r="A46" s="68" t="s">
        <v>86</v>
      </c>
      <c r="B46" s="23"/>
      <c r="C46" s="315"/>
      <c r="D46" s="23"/>
      <c r="E46" s="69" t="s">
        <v>86</v>
      </c>
      <c r="F46" s="36"/>
      <c r="H46" s="315"/>
    </row>
    <row r="47" spans="1:8" ht="13.5" customHeight="1" x14ac:dyDescent="0.15">
      <c r="A47" s="68" t="s">
        <v>86</v>
      </c>
      <c r="B47" s="23"/>
      <c r="C47" s="315"/>
      <c r="D47" s="23"/>
      <c r="E47" s="69" t="s">
        <v>86</v>
      </c>
      <c r="F47" s="36"/>
      <c r="H47" s="315"/>
    </row>
    <row r="48" spans="1:8" ht="13.5" customHeight="1" x14ac:dyDescent="0.15">
      <c r="A48" s="71"/>
      <c r="B48" s="23"/>
      <c r="C48" s="62"/>
      <c r="D48" s="23"/>
      <c r="E48" s="36"/>
      <c r="F48" s="36"/>
      <c r="H48" s="62"/>
    </row>
    <row r="49" spans="1:8" ht="13.5" customHeight="1" x14ac:dyDescent="0.15">
      <c r="A49" s="71" t="s">
        <v>23</v>
      </c>
      <c r="B49" s="23"/>
      <c r="C49" s="65">
        <f>SUM(C32:C47)</f>
        <v>0</v>
      </c>
      <c r="D49" s="23"/>
      <c r="E49" s="71" t="s">
        <v>23</v>
      </c>
      <c r="F49" s="36"/>
      <c r="H49" s="65">
        <f>SUM(H39:H47)</f>
        <v>0</v>
      </c>
    </row>
    <row r="50" spans="1:8" ht="13.5" customHeight="1" x14ac:dyDescent="0.15">
      <c r="A50" s="36"/>
      <c r="B50" s="23"/>
      <c r="C50" s="23"/>
      <c r="D50" s="23"/>
      <c r="E50" s="36"/>
      <c r="F50" s="36"/>
      <c r="H50" s="23"/>
    </row>
    <row r="51" spans="1:8" ht="13.5" customHeight="1" x14ac:dyDescent="0.15">
      <c r="A51" s="72" t="s">
        <v>154</v>
      </c>
      <c r="B51" s="23"/>
      <c r="C51" s="23"/>
      <c r="D51" s="23"/>
      <c r="E51" s="382" t="s">
        <v>169</v>
      </c>
      <c r="F51" s="382"/>
      <c r="G51" s="343"/>
      <c r="H51" s="23"/>
    </row>
    <row r="52" spans="1:8" ht="13.5" customHeight="1" x14ac:dyDescent="0.15">
      <c r="A52" s="70" t="str">
        <f>'Personal Financial Profile'!A40</f>
        <v>Car Payment</v>
      </c>
      <c r="B52" s="23"/>
      <c r="C52" s="320">
        <f>'Personal Financial Profile'!D40</f>
        <v>0</v>
      </c>
      <c r="D52" s="23"/>
      <c r="E52" s="70" t="s">
        <v>187</v>
      </c>
      <c r="F52" s="36"/>
      <c r="H52" s="315"/>
    </row>
    <row r="53" spans="1:8" ht="13.5" customHeight="1" x14ac:dyDescent="0.15">
      <c r="A53" s="70" t="str">
        <f>'Personal Financial Profile'!A41</f>
        <v>Car Payment</v>
      </c>
      <c r="B53" s="23"/>
      <c r="C53" s="320">
        <f>'Personal Financial Profile'!D41</f>
        <v>0</v>
      </c>
      <c r="D53" s="23"/>
      <c r="E53" s="70" t="s">
        <v>188</v>
      </c>
      <c r="F53" s="36"/>
      <c r="H53" s="315"/>
    </row>
    <row r="54" spans="1:8" ht="13.5" customHeight="1" x14ac:dyDescent="0.15">
      <c r="A54" s="70" t="str">
        <f>'Personal Financial Profile'!A42</f>
        <v>Car Payment</v>
      </c>
      <c r="B54" s="23"/>
      <c r="C54" s="320">
        <f>'Personal Financial Profile'!D42</f>
        <v>0</v>
      </c>
      <c r="D54" s="23"/>
      <c r="E54" s="70" t="s">
        <v>189</v>
      </c>
      <c r="F54" s="36"/>
      <c r="H54" s="315"/>
    </row>
    <row r="55" spans="1:8" ht="13.5" customHeight="1" x14ac:dyDescent="0.15">
      <c r="A55" s="70" t="s">
        <v>110</v>
      </c>
      <c r="B55" s="23"/>
      <c r="C55" s="313">
        <f>IF('Compute Variable Expenses'!D18&gt;0,'Compute Variable Expenses'!D18,0)</f>
        <v>0</v>
      </c>
      <c r="D55" s="23"/>
      <c r="E55" s="70" t="s">
        <v>190</v>
      </c>
      <c r="F55" s="36"/>
      <c r="H55" s="315"/>
    </row>
    <row r="56" spans="1:8" ht="13.5" customHeight="1" x14ac:dyDescent="0.15">
      <c r="A56" s="70" t="s">
        <v>165</v>
      </c>
      <c r="B56" s="23"/>
      <c r="C56" s="324"/>
      <c r="D56" s="23"/>
      <c r="E56" s="70" t="s">
        <v>191</v>
      </c>
      <c r="F56" s="36"/>
      <c r="H56" s="313">
        <f>IF('Compute Variable Expenses'!D30&gt;0,'Compute Variable Expenses'!D30,0)</f>
        <v>0</v>
      </c>
    </row>
    <row r="57" spans="1:8" ht="13.5" customHeight="1" x14ac:dyDescent="0.15">
      <c r="A57" s="70" t="s">
        <v>93</v>
      </c>
      <c r="B57" s="23"/>
      <c r="C57" s="324"/>
      <c r="D57" s="23"/>
      <c r="E57" s="70" t="s">
        <v>92</v>
      </c>
      <c r="F57" s="36"/>
      <c r="H57" s="315"/>
    </row>
    <row r="58" spans="1:8" ht="13.5" customHeight="1" x14ac:dyDescent="0.15">
      <c r="A58" s="70" t="s">
        <v>166</v>
      </c>
      <c r="B58" s="23"/>
      <c r="C58" s="313">
        <f>IF('Compute Variable Expenses'!D20&gt;0,'Compute Variable Expenses'!D20,0)</f>
        <v>0</v>
      </c>
      <c r="D58" s="23"/>
      <c r="E58" s="70" t="s">
        <v>172</v>
      </c>
      <c r="F58" s="75"/>
      <c r="H58" s="315"/>
    </row>
    <row r="59" spans="1:8" ht="13.5" customHeight="1" x14ac:dyDescent="0.15">
      <c r="A59" s="70" t="s">
        <v>167</v>
      </c>
      <c r="B59" s="23"/>
      <c r="C59" s="324"/>
      <c r="D59" s="23"/>
      <c r="E59" s="70" t="s">
        <v>192</v>
      </c>
      <c r="F59" s="36"/>
      <c r="H59" s="315"/>
    </row>
    <row r="60" spans="1:8" ht="13.5" customHeight="1" x14ac:dyDescent="0.15">
      <c r="A60" s="70" t="s">
        <v>168</v>
      </c>
      <c r="B60" s="23"/>
      <c r="C60" s="325"/>
      <c r="D60" s="23"/>
      <c r="E60" s="70" t="s">
        <v>94</v>
      </c>
      <c r="F60" s="36"/>
      <c r="H60" s="315"/>
    </row>
    <row r="61" spans="1:8" ht="13.5" customHeight="1" x14ac:dyDescent="0.15">
      <c r="A61" s="68" t="s">
        <v>86</v>
      </c>
      <c r="B61" s="23"/>
      <c r="C61" s="325"/>
      <c r="D61" s="23"/>
      <c r="E61" s="70" t="s">
        <v>96</v>
      </c>
      <c r="F61" s="36"/>
      <c r="H61" s="315"/>
    </row>
    <row r="62" spans="1:8" ht="13.5" customHeight="1" x14ac:dyDescent="0.15">
      <c r="A62" s="73"/>
      <c r="B62" s="23"/>
      <c r="C62" s="23"/>
      <c r="D62" s="23"/>
      <c r="E62" s="68" t="s">
        <v>86</v>
      </c>
      <c r="F62" s="36"/>
      <c r="H62" s="315"/>
    </row>
    <row r="63" spans="1:8" ht="13.5" customHeight="1" x14ac:dyDescent="0.15">
      <c r="A63" s="33" t="s">
        <v>23</v>
      </c>
      <c r="B63" s="23"/>
      <c r="C63" s="65">
        <f>SUM(C52:C59)</f>
        <v>0</v>
      </c>
      <c r="D63" s="23"/>
      <c r="E63" s="73"/>
      <c r="F63" s="36"/>
      <c r="H63" s="62"/>
    </row>
    <row r="64" spans="1:8" ht="13.5" customHeight="1" x14ac:dyDescent="0.15">
      <c r="A64" s="36"/>
      <c r="B64" s="23"/>
      <c r="C64" s="23"/>
      <c r="D64" s="23"/>
      <c r="E64" s="33" t="s">
        <v>23</v>
      </c>
      <c r="F64" s="36"/>
      <c r="H64" s="65">
        <f>SUM(H52:H62)</f>
        <v>0</v>
      </c>
    </row>
    <row r="65" spans="1:8" ht="13.5" customHeight="1" x14ac:dyDescent="0.15">
      <c r="A65" s="50" t="s">
        <v>155</v>
      </c>
      <c r="B65" s="23"/>
      <c r="C65" s="23"/>
      <c r="D65" s="23"/>
      <c r="E65" s="73"/>
      <c r="F65" s="36"/>
      <c r="H65" s="23"/>
    </row>
    <row r="66" spans="1:8" ht="13.5" customHeight="1" x14ac:dyDescent="0.15">
      <c r="A66" s="70" t="s">
        <v>193</v>
      </c>
      <c r="B66" s="23"/>
      <c r="C66" s="313">
        <f>IF('Compute Variable Expenses'!D22&gt;0,'Compute Variable Expenses'!D22,0)</f>
        <v>0</v>
      </c>
      <c r="D66" s="23"/>
      <c r="E66" s="72"/>
      <c r="F66" s="36"/>
      <c r="H66" s="23"/>
    </row>
    <row r="67" spans="1:8" ht="14" thickBot="1" x14ac:dyDescent="0.2">
      <c r="A67" s="70" t="s">
        <v>194</v>
      </c>
      <c r="B67" s="23"/>
      <c r="C67" s="315"/>
      <c r="D67" s="23"/>
      <c r="E67" s="72"/>
      <c r="F67" s="36"/>
      <c r="H67" s="23"/>
    </row>
    <row r="68" spans="1:8" ht="14" thickBot="1" x14ac:dyDescent="0.2">
      <c r="A68" s="70" t="s">
        <v>195</v>
      </c>
      <c r="B68" s="23"/>
      <c r="C68" s="315"/>
      <c r="D68" s="23"/>
      <c r="E68" s="72" t="s">
        <v>242</v>
      </c>
      <c r="F68" s="36"/>
      <c r="H68" s="63">
        <f>SUM(C49+C63+C72+H36+H49+H64)</f>
        <v>0</v>
      </c>
    </row>
    <row r="69" spans="1:8" ht="14" thickBot="1" x14ac:dyDescent="0.2">
      <c r="A69" s="70" t="s">
        <v>196</v>
      </c>
      <c r="B69" s="23"/>
      <c r="C69" s="315"/>
      <c r="D69" s="23"/>
      <c r="E69" s="72"/>
      <c r="F69" s="36"/>
      <c r="H69" s="62"/>
    </row>
    <row r="70" spans="1:8" ht="14" thickBot="1" x14ac:dyDescent="0.2">
      <c r="A70" s="68" t="s">
        <v>86</v>
      </c>
      <c r="B70" s="23"/>
      <c r="C70" s="315"/>
      <c r="D70" s="23"/>
      <c r="E70" s="72" t="s">
        <v>243</v>
      </c>
      <c r="F70" s="36"/>
      <c r="H70" s="63">
        <f>C29</f>
        <v>0</v>
      </c>
    </row>
    <row r="71" spans="1:8" ht="14" thickBot="1" x14ac:dyDescent="0.2">
      <c r="A71" s="36"/>
      <c r="B71" s="23"/>
      <c r="C71" s="62"/>
      <c r="D71" s="23"/>
      <c r="E71" s="72"/>
      <c r="F71" s="36"/>
      <c r="H71" s="62"/>
    </row>
    <row r="72" spans="1:8" ht="14" thickBot="1" x14ac:dyDescent="0.2">
      <c r="A72" s="33" t="s">
        <v>23</v>
      </c>
      <c r="B72" s="23"/>
      <c r="C72" s="65">
        <f>SUM(C66:C70)</f>
        <v>0</v>
      </c>
      <c r="D72" s="23"/>
      <c r="E72" s="72" t="s">
        <v>156</v>
      </c>
      <c r="F72" s="36"/>
      <c r="H72" s="63">
        <f xml:space="preserve"> (H70-H68)</f>
        <v>0</v>
      </c>
    </row>
    <row r="73" spans="1:8" x14ac:dyDescent="0.15">
      <c r="A73" s="36"/>
      <c r="B73" s="23"/>
      <c r="C73" s="23"/>
      <c r="D73" s="23"/>
      <c r="E73" s="36"/>
      <c r="F73" s="36"/>
      <c r="H73" s="23"/>
    </row>
    <row r="74" spans="1:8" x14ac:dyDescent="0.15">
      <c r="G74" s="20"/>
    </row>
  </sheetData>
  <sheetProtection sheet="1" objects="1" scenarios="1" formatColumns="0" formatRows="0" selectLockedCells="1"/>
  <mergeCells count="13">
    <mergeCell ref="E51:G51"/>
    <mergeCell ref="E38:G38"/>
    <mergeCell ref="E24:G24"/>
    <mergeCell ref="A27:A28"/>
    <mergeCell ref="A1:H1"/>
    <mergeCell ref="A2:H2"/>
    <mergeCell ref="A3:H3"/>
    <mergeCell ref="A15:H15"/>
    <mergeCell ref="B4:F4"/>
    <mergeCell ref="A7:H7"/>
    <mergeCell ref="A6:H6"/>
    <mergeCell ref="A14:H14"/>
    <mergeCell ref="B5:F5"/>
  </mergeCells>
  <phoneticPr fontId="2" type="noConversion"/>
  <printOptions horizontalCentered="1" verticalCentered="1"/>
  <pageMargins left="0.75" right="0.48" top="0.52" bottom="0.62" header="0.5" footer="0.5"/>
  <pageSetup scale="72" orientation="portrait" horizontalDpi="4294967293" verticalDpi="300" r:id="rId1"/>
  <headerFooter alignWithMargins="0">
    <oddFooter>&amp;L&amp;F
&amp;A&amp;R&amp;D
&amp;T</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8"/>
  </sheetPr>
  <dimension ref="A1:R100"/>
  <sheetViews>
    <sheetView zoomScale="75" workbookViewId="0">
      <selection activeCell="D5" sqref="D5"/>
    </sheetView>
  </sheetViews>
  <sheetFormatPr baseColWidth="10" defaultColWidth="8.83203125" defaultRowHeight="16" x14ac:dyDescent="0.2"/>
  <cols>
    <col min="1" max="1" width="9.1640625" style="9" customWidth="1"/>
    <col min="2" max="2" width="13.5" style="113" customWidth="1"/>
    <col min="3" max="3" width="10" style="108" customWidth="1"/>
    <col min="4" max="4" width="33.33203125" style="109" customWidth="1"/>
    <col min="5" max="5" width="14.33203125" style="108" customWidth="1"/>
    <col min="6" max="6" width="13.5" style="108" bestFit="1" customWidth="1"/>
    <col min="7" max="7" width="20" style="108" customWidth="1"/>
    <col min="8" max="16384" width="8.83203125" style="9"/>
  </cols>
  <sheetData>
    <row r="1" spans="1:18" ht="32.25" customHeight="1" x14ac:dyDescent="0.25">
      <c r="A1" s="365" t="s">
        <v>272</v>
      </c>
      <c r="B1" s="364"/>
      <c r="C1" s="364"/>
      <c r="D1" s="364"/>
      <c r="E1" s="364"/>
      <c r="F1" s="364"/>
      <c r="G1" s="364"/>
      <c r="H1" s="216"/>
      <c r="I1" s="216"/>
      <c r="J1" s="216"/>
      <c r="K1" s="216"/>
      <c r="L1" s="216"/>
      <c r="M1" s="216"/>
      <c r="N1" s="216"/>
      <c r="O1" s="216"/>
      <c r="P1" s="216"/>
      <c r="Q1" s="216"/>
      <c r="R1" s="216"/>
    </row>
    <row r="2" spans="1:18" s="1" customFormat="1" ht="27" customHeight="1" x14ac:dyDescent="0.25">
      <c r="A2" s="43"/>
      <c r="B2" s="377" t="s">
        <v>273</v>
      </c>
      <c r="C2" s="377"/>
      <c r="D2" s="377"/>
      <c r="E2" s="377"/>
      <c r="F2" s="377"/>
      <c r="G2" s="377"/>
    </row>
    <row r="3" spans="1:18" s="3" customFormat="1" ht="15" customHeight="1" x14ac:dyDescent="0.2">
      <c r="A3" s="24"/>
      <c r="B3" s="394" t="s">
        <v>199</v>
      </c>
      <c r="C3" s="394"/>
      <c r="D3" s="394"/>
      <c r="E3" s="394"/>
      <c r="F3" s="394"/>
      <c r="G3" s="394"/>
    </row>
    <row r="4" spans="1:18" s="3" customFormat="1" ht="15" customHeight="1" x14ac:dyDescent="0.2">
      <c r="A4" s="24"/>
      <c r="B4" s="44"/>
      <c r="C4" s="45"/>
      <c r="D4" s="46"/>
      <c r="E4" s="45"/>
      <c r="F4" s="45"/>
      <c r="G4" s="45"/>
    </row>
    <row r="5" spans="1:18" s="93" customFormat="1" x14ac:dyDescent="0.2">
      <c r="A5" s="47"/>
      <c r="B5" s="27" t="s">
        <v>59</v>
      </c>
      <c r="C5" s="118"/>
      <c r="D5" s="116"/>
      <c r="E5" s="121" t="s">
        <v>200</v>
      </c>
      <c r="F5" s="120"/>
      <c r="G5" s="117"/>
    </row>
    <row r="7" spans="1:18" s="94" customFormat="1" ht="15" customHeight="1" x14ac:dyDescent="0.2">
      <c r="A7" s="34"/>
      <c r="B7" s="119" t="s">
        <v>9</v>
      </c>
      <c r="C7" s="120" t="s">
        <v>60</v>
      </c>
      <c r="D7" s="321" t="s">
        <v>61</v>
      </c>
      <c r="E7" s="120" t="s">
        <v>62</v>
      </c>
      <c r="F7" s="120" t="s">
        <v>63</v>
      </c>
      <c r="G7" s="191" t="s">
        <v>64</v>
      </c>
    </row>
    <row r="8" spans="1:18" s="95" customFormat="1" x14ac:dyDescent="0.2">
      <c r="A8" s="30"/>
      <c r="B8" s="316"/>
      <c r="C8" s="317"/>
      <c r="D8" s="317"/>
      <c r="E8" s="318">
        <v>0</v>
      </c>
      <c r="F8" s="318">
        <v>0</v>
      </c>
      <c r="G8" s="319">
        <f>G5+E8-F8</f>
        <v>0</v>
      </c>
    </row>
    <row r="9" spans="1:18" s="3" customFormat="1" x14ac:dyDescent="0.2">
      <c r="A9" s="24"/>
      <c r="B9" s="316"/>
      <c r="C9" s="317"/>
      <c r="D9" s="317"/>
      <c r="E9" s="318">
        <v>0</v>
      </c>
      <c r="F9" s="318">
        <v>0</v>
      </c>
      <c r="G9" s="319">
        <f>G8+E9-F9</f>
        <v>0</v>
      </c>
    </row>
    <row r="10" spans="1:18" x14ac:dyDescent="0.2">
      <c r="A10" s="23"/>
      <c r="B10" s="316"/>
      <c r="C10" s="317"/>
      <c r="D10" s="317"/>
      <c r="E10" s="318">
        <v>0</v>
      </c>
      <c r="F10" s="318">
        <v>0</v>
      </c>
      <c r="G10" s="319">
        <f t="shared" ref="G10:G57" si="0">G9+E10-F10</f>
        <v>0</v>
      </c>
    </row>
    <row r="11" spans="1:18" s="3" customFormat="1" x14ac:dyDescent="0.2">
      <c r="A11" s="24"/>
      <c r="B11" s="316"/>
      <c r="C11" s="317"/>
      <c r="D11" s="317"/>
      <c r="E11" s="318">
        <v>0</v>
      </c>
      <c r="F11" s="318">
        <v>0</v>
      </c>
      <c r="G11" s="319">
        <f t="shared" si="0"/>
        <v>0</v>
      </c>
    </row>
    <row r="12" spans="1:18" s="96" customFormat="1" x14ac:dyDescent="0.2">
      <c r="A12" s="35"/>
      <c r="B12" s="316"/>
      <c r="C12" s="317"/>
      <c r="D12" s="317"/>
      <c r="E12" s="318">
        <v>0</v>
      </c>
      <c r="F12" s="318">
        <v>0</v>
      </c>
      <c r="G12" s="319">
        <f t="shared" si="0"/>
        <v>0</v>
      </c>
    </row>
    <row r="13" spans="1:18" x14ac:dyDescent="0.2">
      <c r="A13" s="23"/>
      <c r="B13" s="316"/>
      <c r="C13" s="317"/>
      <c r="D13" s="317"/>
      <c r="E13" s="318">
        <v>0</v>
      </c>
      <c r="F13" s="318">
        <v>0</v>
      </c>
      <c r="G13" s="319">
        <f t="shared" si="0"/>
        <v>0</v>
      </c>
    </row>
    <row r="14" spans="1:18" x14ac:dyDescent="0.2">
      <c r="A14" s="23"/>
      <c r="B14" s="316"/>
      <c r="C14" s="317"/>
      <c r="D14" s="317"/>
      <c r="E14" s="318">
        <v>0</v>
      </c>
      <c r="F14" s="318">
        <v>0</v>
      </c>
      <c r="G14" s="319">
        <f t="shared" si="0"/>
        <v>0</v>
      </c>
    </row>
    <row r="15" spans="1:18" s="98" customFormat="1" ht="18" x14ac:dyDescent="0.2">
      <c r="A15" s="97"/>
      <c r="B15" s="316"/>
      <c r="C15" s="317"/>
      <c r="D15" s="317"/>
      <c r="E15" s="318">
        <v>0</v>
      </c>
      <c r="F15" s="318">
        <v>0</v>
      </c>
      <c r="G15" s="319">
        <f t="shared" si="0"/>
        <v>0</v>
      </c>
    </row>
    <row r="16" spans="1:18" ht="15.75" customHeight="1" x14ac:dyDescent="0.2">
      <c r="A16" s="23"/>
      <c r="B16" s="316"/>
      <c r="C16" s="317"/>
      <c r="D16" s="317"/>
      <c r="E16" s="318">
        <v>0</v>
      </c>
      <c r="F16" s="318">
        <v>0</v>
      </c>
      <c r="G16" s="319">
        <f t="shared" si="0"/>
        <v>0</v>
      </c>
    </row>
    <row r="17" spans="1:7" s="96" customFormat="1" x14ac:dyDescent="0.2">
      <c r="A17" s="35"/>
      <c r="B17" s="316"/>
      <c r="C17" s="317"/>
      <c r="D17" s="317"/>
      <c r="E17" s="318">
        <v>0</v>
      </c>
      <c r="F17" s="318">
        <v>0</v>
      </c>
      <c r="G17" s="319">
        <f t="shared" si="0"/>
        <v>0</v>
      </c>
    </row>
    <row r="18" spans="1:7" s="3" customFormat="1" x14ac:dyDescent="0.2">
      <c r="A18" s="24"/>
      <c r="B18" s="316"/>
      <c r="C18" s="317"/>
      <c r="D18" s="317"/>
      <c r="E18" s="318">
        <v>0</v>
      </c>
      <c r="F18" s="318">
        <v>0</v>
      </c>
      <c r="G18" s="319">
        <f t="shared" si="0"/>
        <v>0</v>
      </c>
    </row>
    <row r="19" spans="1:7" x14ac:dyDescent="0.2">
      <c r="A19" s="23"/>
      <c r="B19" s="316"/>
      <c r="C19" s="317"/>
      <c r="D19" s="317"/>
      <c r="E19" s="318">
        <v>0</v>
      </c>
      <c r="F19" s="318">
        <v>0</v>
      </c>
      <c r="G19" s="319">
        <f t="shared" si="0"/>
        <v>0</v>
      </c>
    </row>
    <row r="20" spans="1:7" x14ac:dyDescent="0.2">
      <c r="A20" s="23"/>
      <c r="B20" s="316"/>
      <c r="C20" s="317"/>
      <c r="D20" s="317"/>
      <c r="E20" s="318">
        <v>0</v>
      </c>
      <c r="F20" s="318">
        <v>0</v>
      </c>
      <c r="G20" s="319">
        <f t="shared" si="0"/>
        <v>0</v>
      </c>
    </row>
    <row r="21" spans="1:7" x14ac:dyDescent="0.2">
      <c r="A21" s="23"/>
      <c r="B21" s="316"/>
      <c r="C21" s="317"/>
      <c r="D21" s="317"/>
      <c r="E21" s="318">
        <v>0</v>
      </c>
      <c r="F21" s="318">
        <v>0</v>
      </c>
      <c r="G21" s="319">
        <f t="shared" si="0"/>
        <v>0</v>
      </c>
    </row>
    <row r="22" spans="1:7" x14ac:dyDescent="0.2">
      <c r="A22" s="23"/>
      <c r="B22" s="316"/>
      <c r="C22" s="317"/>
      <c r="D22" s="317"/>
      <c r="E22" s="318">
        <v>0</v>
      </c>
      <c r="F22" s="318">
        <v>0</v>
      </c>
      <c r="G22" s="319">
        <f t="shared" si="0"/>
        <v>0</v>
      </c>
    </row>
    <row r="23" spans="1:7" x14ac:dyDescent="0.2">
      <c r="A23" s="23"/>
      <c r="B23" s="316"/>
      <c r="C23" s="317"/>
      <c r="D23" s="317"/>
      <c r="E23" s="318">
        <v>0</v>
      </c>
      <c r="F23" s="318">
        <v>0</v>
      </c>
      <c r="G23" s="319">
        <f t="shared" si="0"/>
        <v>0</v>
      </c>
    </row>
    <row r="24" spans="1:7" x14ac:dyDescent="0.2">
      <c r="A24" s="23"/>
      <c r="B24" s="316"/>
      <c r="C24" s="317"/>
      <c r="D24" s="317"/>
      <c r="E24" s="318">
        <v>0</v>
      </c>
      <c r="F24" s="318">
        <v>0</v>
      </c>
      <c r="G24" s="319">
        <f t="shared" si="0"/>
        <v>0</v>
      </c>
    </row>
    <row r="25" spans="1:7" s="96" customFormat="1" ht="14.5" customHeight="1" x14ac:dyDescent="0.2">
      <c r="A25" s="35"/>
      <c r="B25" s="316"/>
      <c r="C25" s="317"/>
      <c r="D25" s="317"/>
      <c r="E25" s="318">
        <v>0</v>
      </c>
      <c r="F25" s="318">
        <v>0</v>
      </c>
      <c r="G25" s="319">
        <f t="shared" si="0"/>
        <v>0</v>
      </c>
    </row>
    <row r="26" spans="1:7" s="96" customFormat="1" ht="14.5" customHeight="1" x14ac:dyDescent="0.2">
      <c r="A26" s="35"/>
      <c r="B26" s="316"/>
      <c r="C26" s="317"/>
      <c r="D26" s="317"/>
      <c r="E26" s="318">
        <v>0</v>
      </c>
      <c r="F26" s="318">
        <v>0</v>
      </c>
      <c r="G26" s="319">
        <f t="shared" si="0"/>
        <v>0</v>
      </c>
    </row>
    <row r="27" spans="1:7" x14ac:dyDescent="0.2">
      <c r="A27" s="23"/>
      <c r="B27" s="316"/>
      <c r="C27" s="317"/>
      <c r="D27" s="317"/>
      <c r="E27" s="318">
        <v>0</v>
      </c>
      <c r="F27" s="318">
        <v>0</v>
      </c>
      <c r="G27" s="319">
        <f t="shared" si="0"/>
        <v>0</v>
      </c>
    </row>
    <row r="28" spans="1:7" x14ac:dyDescent="0.2">
      <c r="A28" s="23"/>
      <c r="B28" s="316"/>
      <c r="C28" s="317"/>
      <c r="D28" s="317"/>
      <c r="E28" s="318">
        <v>0</v>
      </c>
      <c r="F28" s="318">
        <v>0</v>
      </c>
      <c r="G28" s="319">
        <f t="shared" si="0"/>
        <v>0</v>
      </c>
    </row>
    <row r="29" spans="1:7" x14ac:dyDescent="0.2">
      <c r="A29" s="23"/>
      <c r="B29" s="316"/>
      <c r="C29" s="317"/>
      <c r="D29" s="317"/>
      <c r="E29" s="318">
        <v>0</v>
      </c>
      <c r="F29" s="318">
        <v>0</v>
      </c>
      <c r="G29" s="319">
        <f t="shared" si="0"/>
        <v>0</v>
      </c>
    </row>
    <row r="30" spans="1:7" x14ac:dyDescent="0.2">
      <c r="A30" s="23"/>
      <c r="B30" s="316"/>
      <c r="C30" s="317"/>
      <c r="D30" s="317"/>
      <c r="E30" s="318">
        <v>0</v>
      </c>
      <c r="F30" s="318">
        <v>0</v>
      </c>
      <c r="G30" s="319">
        <f t="shared" si="0"/>
        <v>0</v>
      </c>
    </row>
    <row r="31" spans="1:7" x14ac:dyDescent="0.2">
      <c r="A31" s="23"/>
      <c r="B31" s="316"/>
      <c r="C31" s="317"/>
      <c r="D31" s="317"/>
      <c r="E31" s="318">
        <v>0</v>
      </c>
      <c r="F31" s="318">
        <v>0</v>
      </c>
      <c r="G31" s="319">
        <f t="shared" si="0"/>
        <v>0</v>
      </c>
    </row>
    <row r="32" spans="1:7" x14ac:dyDescent="0.2">
      <c r="A32" s="23"/>
      <c r="B32" s="316"/>
      <c r="C32" s="317"/>
      <c r="D32" s="317"/>
      <c r="E32" s="318">
        <v>0</v>
      </c>
      <c r="F32" s="318">
        <v>0</v>
      </c>
      <c r="G32" s="319">
        <f t="shared" si="0"/>
        <v>0</v>
      </c>
    </row>
    <row r="33" spans="1:7" x14ac:dyDescent="0.2">
      <c r="A33" s="23"/>
      <c r="B33" s="316"/>
      <c r="C33" s="317"/>
      <c r="D33" s="317"/>
      <c r="E33" s="318">
        <v>0</v>
      </c>
      <c r="F33" s="318">
        <v>0</v>
      </c>
      <c r="G33" s="319">
        <f t="shared" si="0"/>
        <v>0</v>
      </c>
    </row>
    <row r="34" spans="1:7" x14ac:dyDescent="0.2">
      <c r="A34" s="23"/>
      <c r="B34" s="316"/>
      <c r="C34" s="317"/>
      <c r="D34" s="317"/>
      <c r="E34" s="318">
        <v>0</v>
      </c>
      <c r="F34" s="318">
        <v>0</v>
      </c>
      <c r="G34" s="319">
        <f t="shared" si="0"/>
        <v>0</v>
      </c>
    </row>
    <row r="35" spans="1:7" x14ac:dyDescent="0.2">
      <c r="A35" s="23"/>
      <c r="B35" s="316"/>
      <c r="C35" s="317"/>
      <c r="D35" s="317"/>
      <c r="E35" s="318">
        <v>0</v>
      </c>
      <c r="F35" s="318">
        <v>0</v>
      </c>
      <c r="G35" s="319">
        <f t="shared" si="0"/>
        <v>0</v>
      </c>
    </row>
    <row r="36" spans="1:7" x14ac:dyDescent="0.2">
      <c r="A36" s="23"/>
      <c r="B36" s="316"/>
      <c r="C36" s="317"/>
      <c r="D36" s="317"/>
      <c r="E36" s="318">
        <v>0</v>
      </c>
      <c r="F36" s="318">
        <v>0</v>
      </c>
      <c r="G36" s="319">
        <f t="shared" si="0"/>
        <v>0</v>
      </c>
    </row>
    <row r="37" spans="1:7" x14ac:dyDescent="0.2">
      <c r="A37" s="23"/>
      <c r="B37" s="316"/>
      <c r="C37" s="317"/>
      <c r="D37" s="317"/>
      <c r="E37" s="318">
        <v>0</v>
      </c>
      <c r="F37" s="318">
        <v>0</v>
      </c>
      <c r="G37" s="319">
        <f t="shared" si="0"/>
        <v>0</v>
      </c>
    </row>
    <row r="38" spans="1:7" x14ac:dyDescent="0.2">
      <c r="A38" s="23"/>
      <c r="B38" s="316"/>
      <c r="C38" s="317"/>
      <c r="D38" s="317"/>
      <c r="E38" s="318">
        <v>0</v>
      </c>
      <c r="F38" s="318">
        <v>0</v>
      </c>
      <c r="G38" s="319">
        <f t="shared" si="0"/>
        <v>0</v>
      </c>
    </row>
    <row r="39" spans="1:7" x14ac:dyDescent="0.2">
      <c r="A39" s="23"/>
      <c r="B39" s="316"/>
      <c r="C39" s="317"/>
      <c r="D39" s="317"/>
      <c r="E39" s="318">
        <v>0</v>
      </c>
      <c r="F39" s="318">
        <v>0</v>
      </c>
      <c r="G39" s="319">
        <f t="shared" si="0"/>
        <v>0</v>
      </c>
    </row>
    <row r="40" spans="1:7" x14ac:dyDescent="0.2">
      <c r="A40" s="23"/>
      <c r="B40" s="316"/>
      <c r="C40" s="317"/>
      <c r="D40" s="317"/>
      <c r="E40" s="318">
        <v>0</v>
      </c>
      <c r="F40" s="318">
        <v>0</v>
      </c>
      <c r="G40" s="319">
        <f t="shared" si="0"/>
        <v>0</v>
      </c>
    </row>
    <row r="41" spans="1:7" x14ac:dyDescent="0.2">
      <c r="A41" s="23"/>
      <c r="B41" s="316"/>
      <c r="C41" s="317"/>
      <c r="D41" s="317"/>
      <c r="E41" s="318">
        <v>0</v>
      </c>
      <c r="F41" s="318">
        <v>0</v>
      </c>
      <c r="G41" s="319">
        <f t="shared" si="0"/>
        <v>0</v>
      </c>
    </row>
    <row r="42" spans="1:7" s="100" customFormat="1" ht="18" x14ac:dyDescent="0.2">
      <c r="A42" s="99"/>
      <c r="B42" s="316"/>
      <c r="C42" s="317"/>
      <c r="D42" s="317"/>
      <c r="E42" s="318">
        <v>0</v>
      </c>
      <c r="F42" s="318">
        <v>0</v>
      </c>
      <c r="G42" s="319">
        <f t="shared" si="0"/>
        <v>0</v>
      </c>
    </row>
    <row r="43" spans="1:7" x14ac:dyDescent="0.2">
      <c r="A43" s="23"/>
      <c r="B43" s="316"/>
      <c r="C43" s="317"/>
      <c r="D43" s="317"/>
      <c r="E43" s="318">
        <v>0</v>
      </c>
      <c r="F43" s="318">
        <v>0</v>
      </c>
      <c r="G43" s="319">
        <f t="shared" si="0"/>
        <v>0</v>
      </c>
    </row>
    <row r="44" spans="1:7" x14ac:dyDescent="0.2">
      <c r="A44" s="23"/>
      <c r="B44" s="316"/>
      <c r="C44" s="317"/>
      <c r="D44" s="317"/>
      <c r="E44" s="318">
        <v>0</v>
      </c>
      <c r="F44" s="318">
        <v>0</v>
      </c>
      <c r="G44" s="319">
        <f t="shared" si="0"/>
        <v>0</v>
      </c>
    </row>
    <row r="45" spans="1:7" x14ac:dyDescent="0.2">
      <c r="A45" s="23"/>
      <c r="B45" s="316"/>
      <c r="C45" s="317"/>
      <c r="D45" s="317"/>
      <c r="E45" s="318">
        <v>0</v>
      </c>
      <c r="F45" s="318">
        <v>0</v>
      </c>
      <c r="G45" s="319">
        <f t="shared" si="0"/>
        <v>0</v>
      </c>
    </row>
    <row r="46" spans="1:7" x14ac:dyDescent="0.2">
      <c r="A46" s="23"/>
      <c r="B46" s="316"/>
      <c r="C46" s="317"/>
      <c r="D46" s="317"/>
      <c r="E46" s="318">
        <v>0</v>
      </c>
      <c r="F46" s="318">
        <v>0</v>
      </c>
      <c r="G46" s="319">
        <f t="shared" si="0"/>
        <v>0</v>
      </c>
    </row>
    <row r="47" spans="1:7" x14ac:dyDescent="0.2">
      <c r="A47" s="23"/>
      <c r="B47" s="316"/>
      <c r="C47" s="317"/>
      <c r="D47" s="317"/>
      <c r="E47" s="318">
        <v>0</v>
      </c>
      <c r="F47" s="318">
        <v>0</v>
      </c>
      <c r="G47" s="319">
        <f t="shared" si="0"/>
        <v>0</v>
      </c>
    </row>
    <row r="48" spans="1:7" x14ac:dyDescent="0.2">
      <c r="A48" s="23"/>
      <c r="B48" s="316"/>
      <c r="C48" s="317"/>
      <c r="D48" s="317"/>
      <c r="E48" s="318">
        <v>0</v>
      </c>
      <c r="F48" s="318">
        <v>0</v>
      </c>
      <c r="G48" s="319">
        <f t="shared" si="0"/>
        <v>0</v>
      </c>
    </row>
    <row r="49" spans="1:7" x14ac:dyDescent="0.2">
      <c r="A49" s="23"/>
      <c r="B49" s="316"/>
      <c r="C49" s="317"/>
      <c r="D49" s="317"/>
      <c r="E49" s="318">
        <v>0</v>
      </c>
      <c r="F49" s="318">
        <v>0</v>
      </c>
      <c r="G49" s="319">
        <f t="shared" si="0"/>
        <v>0</v>
      </c>
    </row>
    <row r="50" spans="1:7" x14ac:dyDescent="0.2">
      <c r="A50" s="23"/>
      <c r="B50" s="316"/>
      <c r="C50" s="317"/>
      <c r="D50" s="317"/>
      <c r="E50" s="318">
        <v>0</v>
      </c>
      <c r="F50" s="318">
        <v>0</v>
      </c>
      <c r="G50" s="319">
        <f t="shared" si="0"/>
        <v>0</v>
      </c>
    </row>
    <row r="51" spans="1:7" x14ac:dyDescent="0.2">
      <c r="A51" s="23"/>
      <c r="B51" s="316"/>
      <c r="C51" s="317"/>
      <c r="D51" s="317"/>
      <c r="E51" s="318">
        <v>0</v>
      </c>
      <c r="F51" s="318">
        <v>0</v>
      </c>
      <c r="G51" s="319">
        <f t="shared" si="0"/>
        <v>0</v>
      </c>
    </row>
    <row r="52" spans="1:7" x14ac:dyDescent="0.2">
      <c r="A52" s="23"/>
      <c r="B52" s="316"/>
      <c r="C52" s="317"/>
      <c r="D52" s="317"/>
      <c r="E52" s="318">
        <v>0</v>
      </c>
      <c r="F52" s="318">
        <v>0</v>
      </c>
      <c r="G52" s="319">
        <f t="shared" si="0"/>
        <v>0</v>
      </c>
    </row>
    <row r="53" spans="1:7" x14ac:dyDescent="0.2">
      <c r="A53" s="23"/>
      <c r="B53" s="316"/>
      <c r="C53" s="317"/>
      <c r="D53" s="317"/>
      <c r="E53" s="318">
        <v>0</v>
      </c>
      <c r="F53" s="318">
        <v>0</v>
      </c>
      <c r="G53" s="319">
        <f t="shared" si="0"/>
        <v>0</v>
      </c>
    </row>
    <row r="54" spans="1:7" s="100" customFormat="1" ht="18" x14ac:dyDescent="0.2">
      <c r="A54" s="99"/>
      <c r="B54" s="316"/>
      <c r="C54" s="317"/>
      <c r="D54" s="317"/>
      <c r="E54" s="318">
        <v>0</v>
      </c>
      <c r="F54" s="318">
        <v>0</v>
      </c>
      <c r="G54" s="319">
        <f t="shared" si="0"/>
        <v>0</v>
      </c>
    </row>
    <row r="55" spans="1:7" x14ac:dyDescent="0.2">
      <c r="A55" s="23"/>
      <c r="B55" s="316"/>
      <c r="C55" s="317"/>
      <c r="D55" s="317"/>
      <c r="E55" s="318">
        <v>0</v>
      </c>
      <c r="F55" s="318">
        <v>0</v>
      </c>
      <c r="G55" s="319">
        <f t="shared" si="0"/>
        <v>0</v>
      </c>
    </row>
    <row r="56" spans="1:7" x14ac:dyDescent="0.2">
      <c r="A56" s="23"/>
      <c r="B56" s="316"/>
      <c r="C56" s="317"/>
      <c r="D56" s="317"/>
      <c r="E56" s="318">
        <v>0</v>
      </c>
      <c r="F56" s="318">
        <v>0</v>
      </c>
      <c r="G56" s="319">
        <f t="shared" si="0"/>
        <v>0</v>
      </c>
    </row>
    <row r="57" spans="1:7" x14ac:dyDescent="0.2">
      <c r="A57" s="23"/>
      <c r="B57" s="316"/>
      <c r="C57" s="317"/>
      <c r="D57" s="317"/>
      <c r="E57" s="318">
        <v>0</v>
      </c>
      <c r="F57" s="318">
        <v>0</v>
      </c>
      <c r="G57" s="319">
        <f t="shared" si="0"/>
        <v>0</v>
      </c>
    </row>
    <row r="58" spans="1:7" x14ac:dyDescent="0.2">
      <c r="A58" s="23"/>
      <c r="B58" s="27"/>
      <c r="C58" s="101"/>
      <c r="D58" s="102"/>
      <c r="E58" s="101"/>
      <c r="F58" s="101"/>
      <c r="G58" s="101"/>
    </row>
    <row r="59" spans="1:7" s="94" customFormat="1" x14ac:dyDescent="0.2">
      <c r="A59" s="22"/>
      <c r="B59" s="103"/>
      <c r="C59" s="104"/>
      <c r="D59" s="105"/>
      <c r="E59" s="106"/>
      <c r="F59" s="106"/>
      <c r="G59" s="106"/>
    </row>
    <row r="60" spans="1:7" x14ac:dyDescent="0.2">
      <c r="B60" s="107"/>
    </row>
    <row r="61" spans="1:7" s="96" customFormat="1" ht="14.5" customHeight="1" x14ac:dyDescent="0.2">
      <c r="B61" s="110"/>
      <c r="C61" s="108"/>
      <c r="D61" s="109"/>
      <c r="E61" s="108"/>
      <c r="F61" s="108"/>
      <c r="G61" s="108"/>
    </row>
    <row r="62" spans="1:7" x14ac:dyDescent="0.2">
      <c r="B62" s="107"/>
    </row>
    <row r="63" spans="1:7" x14ac:dyDescent="0.2">
      <c r="B63" s="107"/>
    </row>
    <row r="64" spans="1:7" s="96" customFormat="1" ht="14.5" customHeight="1" x14ac:dyDescent="0.2">
      <c r="B64" s="110"/>
      <c r="C64" s="108"/>
      <c r="D64" s="109"/>
      <c r="E64" s="108"/>
      <c r="F64" s="108"/>
      <c r="G64" s="108"/>
    </row>
    <row r="65" spans="2:7" x14ac:dyDescent="0.2">
      <c r="B65" s="107"/>
    </row>
    <row r="66" spans="2:7" x14ac:dyDescent="0.2">
      <c r="B66" s="107"/>
    </row>
    <row r="67" spans="2:7" x14ac:dyDescent="0.2">
      <c r="B67" s="107"/>
    </row>
    <row r="68" spans="2:7" x14ac:dyDescent="0.2">
      <c r="B68" s="107"/>
    </row>
    <row r="69" spans="2:7" s="94" customFormat="1" x14ac:dyDescent="0.2">
      <c r="B69" s="103"/>
      <c r="C69" s="104"/>
      <c r="D69" s="105"/>
      <c r="E69" s="106"/>
      <c r="F69" s="106"/>
      <c r="G69" s="106"/>
    </row>
    <row r="70" spans="2:7" s="96" customFormat="1" ht="14.5" customHeight="1" x14ac:dyDescent="0.2">
      <c r="B70" s="110"/>
      <c r="C70" s="108"/>
      <c r="D70" s="109"/>
      <c r="E70" s="108"/>
      <c r="F70" s="108"/>
      <c r="G70" s="108"/>
    </row>
    <row r="71" spans="2:7" x14ac:dyDescent="0.2">
      <c r="B71" s="107"/>
    </row>
    <row r="72" spans="2:7" s="96" customFormat="1" ht="14.5" customHeight="1" x14ac:dyDescent="0.2">
      <c r="B72" s="110"/>
      <c r="C72" s="108"/>
      <c r="D72" s="109"/>
      <c r="E72" s="108"/>
      <c r="F72" s="108"/>
      <c r="G72" s="108"/>
    </row>
    <row r="73" spans="2:7" x14ac:dyDescent="0.2">
      <c r="B73" s="107"/>
    </row>
    <row r="74" spans="2:7" x14ac:dyDescent="0.2">
      <c r="B74" s="107"/>
    </row>
    <row r="75" spans="2:7" x14ac:dyDescent="0.2">
      <c r="B75" s="107"/>
    </row>
    <row r="76" spans="2:7" s="94" customFormat="1" x14ac:dyDescent="0.2">
      <c r="B76" s="103"/>
      <c r="C76" s="104"/>
      <c r="D76" s="105"/>
      <c r="E76" s="106"/>
      <c r="F76" s="106"/>
      <c r="G76" s="106"/>
    </row>
    <row r="77" spans="2:7" x14ac:dyDescent="0.2">
      <c r="B77" s="107"/>
    </row>
    <row r="78" spans="2:7" s="96" customFormat="1" ht="14.5" customHeight="1" x14ac:dyDescent="0.2">
      <c r="B78" s="110"/>
      <c r="C78" s="108"/>
      <c r="D78" s="109"/>
      <c r="E78" s="108"/>
      <c r="F78" s="108"/>
      <c r="G78" s="108"/>
    </row>
    <row r="79" spans="2:7" x14ac:dyDescent="0.2">
      <c r="B79" s="107"/>
    </row>
    <row r="80" spans="2:7" x14ac:dyDescent="0.2">
      <c r="B80" s="107"/>
    </row>
    <row r="81" spans="2:7" s="96" customFormat="1" ht="14.5" customHeight="1" x14ac:dyDescent="0.2">
      <c r="B81" s="110"/>
      <c r="C81" s="108"/>
      <c r="D81" s="109"/>
      <c r="E81" s="108"/>
      <c r="F81" s="108"/>
      <c r="G81" s="108"/>
    </row>
    <row r="82" spans="2:7" x14ac:dyDescent="0.2">
      <c r="B82" s="107"/>
    </row>
    <row r="83" spans="2:7" x14ac:dyDescent="0.2">
      <c r="B83" s="107"/>
    </row>
    <row r="84" spans="2:7" x14ac:dyDescent="0.2">
      <c r="B84" s="107"/>
    </row>
    <row r="85" spans="2:7" s="98" customFormat="1" ht="18" x14ac:dyDescent="0.2">
      <c r="B85" s="111"/>
      <c r="C85" s="104"/>
      <c r="D85" s="105"/>
      <c r="E85" s="106"/>
      <c r="F85" s="106"/>
      <c r="G85" s="112"/>
    </row>
    <row r="86" spans="2:7" x14ac:dyDescent="0.2">
      <c r="B86" s="107"/>
    </row>
    <row r="87" spans="2:7" s="98" customFormat="1" ht="18" x14ac:dyDescent="0.2">
      <c r="B87" s="111"/>
      <c r="C87" s="104"/>
      <c r="D87" s="105"/>
      <c r="E87" s="112"/>
      <c r="F87" s="112"/>
      <c r="G87" s="106"/>
    </row>
    <row r="88" spans="2:7" s="98" customFormat="1" ht="15.5" customHeight="1" x14ac:dyDescent="0.2">
      <c r="B88" s="111"/>
      <c r="C88" s="104"/>
      <c r="D88" s="105"/>
      <c r="E88" s="112"/>
      <c r="F88" s="112"/>
      <c r="G88" s="106"/>
    </row>
    <row r="89" spans="2:7" s="98" customFormat="1" ht="18" x14ac:dyDescent="0.2">
      <c r="B89" s="111"/>
      <c r="C89" s="104"/>
      <c r="D89" s="105"/>
      <c r="E89" s="112"/>
      <c r="F89" s="112"/>
      <c r="G89" s="106"/>
    </row>
    <row r="90" spans="2:7" ht="12.5" customHeight="1" x14ac:dyDescent="0.2"/>
    <row r="91" spans="2:7" s="93" customFormat="1" ht="18" x14ac:dyDescent="0.2">
      <c r="B91" s="114"/>
      <c r="C91" s="104"/>
      <c r="D91" s="105"/>
      <c r="E91" s="104"/>
      <c r="F91" s="104"/>
      <c r="G91" s="112"/>
    </row>
    <row r="92" spans="2:7" ht="12.5" customHeight="1" x14ac:dyDescent="0.2"/>
    <row r="93" spans="2:7" s="93" customFormat="1" ht="18" x14ac:dyDescent="0.2">
      <c r="B93" s="114"/>
      <c r="C93" s="104"/>
      <c r="D93" s="105"/>
      <c r="E93" s="104"/>
      <c r="F93" s="104"/>
      <c r="G93" s="112"/>
    </row>
    <row r="94" spans="2:7" ht="12.5" customHeight="1" x14ac:dyDescent="0.2"/>
    <row r="95" spans="2:7" ht="18" x14ac:dyDescent="0.2">
      <c r="B95" s="114"/>
      <c r="C95" s="106"/>
      <c r="D95" s="115"/>
      <c r="E95" s="106"/>
      <c r="F95" s="106"/>
      <c r="G95" s="112"/>
    </row>
    <row r="96" spans="2:7" ht="12.5" customHeight="1" x14ac:dyDescent="0.2"/>
    <row r="97" spans="2:7" x14ac:dyDescent="0.2">
      <c r="B97" s="107"/>
    </row>
    <row r="98" spans="2:7" x14ac:dyDescent="0.2">
      <c r="B98" s="107"/>
    </row>
    <row r="99" spans="2:7" x14ac:dyDescent="0.2">
      <c r="B99" s="107"/>
    </row>
    <row r="100" spans="2:7" s="94" customFormat="1" x14ac:dyDescent="0.2">
      <c r="B100" s="103"/>
      <c r="C100" s="106"/>
      <c r="D100" s="115"/>
      <c r="E100" s="106"/>
      <c r="F100" s="106"/>
      <c r="G100" s="106"/>
    </row>
  </sheetData>
  <sheetProtection sheet="1" objects="1" scenarios="1" formatColumns="0" formatRows="0" selectLockedCells="1"/>
  <mergeCells count="3">
    <mergeCell ref="B2:G2"/>
    <mergeCell ref="B3:G3"/>
    <mergeCell ref="A1:G1"/>
  </mergeCells>
  <phoneticPr fontId="3" type="noConversion"/>
  <printOptions horizontalCentered="1"/>
  <pageMargins left="0.75" right="0.75" top="0.28999999999999998" bottom="0.46" header="0.28999999999999998" footer="0.5"/>
  <pageSetup scale="80" fitToWidth="3" fitToHeight="2" orientation="portrait" horizontalDpi="300" verticalDpi="300" r:id="rId1"/>
  <headerFooter alignWithMargins="0">
    <oddFooter>&amp;L&amp;F
&amp;A&amp;R&amp;D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62"/>
    <pageSetUpPr fitToPage="1"/>
  </sheetPr>
  <dimension ref="A1:Q52"/>
  <sheetViews>
    <sheetView zoomScale="75" zoomScaleNormal="75" workbookViewId="0">
      <pane ySplit="3" topLeftCell="A4" activePane="bottomLeft" state="frozen"/>
      <selection pane="bottomLeft" activeCell="D24" sqref="D24"/>
    </sheetView>
  </sheetViews>
  <sheetFormatPr baseColWidth="10" defaultColWidth="9.1640625" defaultRowHeight="13" x14ac:dyDescent="0.15"/>
  <cols>
    <col min="1" max="1" width="15.5" style="217" customWidth="1"/>
    <col min="2" max="2" width="16.33203125" style="9" customWidth="1"/>
    <col min="3" max="8" width="13.6640625" style="9" customWidth="1"/>
    <col min="9" max="9" width="15.5" style="9" customWidth="1"/>
    <col min="10" max="12" width="13.6640625" style="9" customWidth="1"/>
    <col min="13" max="13" width="15.5" style="9" customWidth="1"/>
    <col min="14" max="14" width="15.6640625" style="95" customWidth="1"/>
    <col min="15" max="15" width="14.6640625" style="95" customWidth="1"/>
    <col min="16" max="16384" width="9.1640625" style="9"/>
  </cols>
  <sheetData>
    <row r="1" spans="1:16" s="217" customFormat="1" ht="18" x14ac:dyDescent="0.2">
      <c r="A1" s="154" t="s">
        <v>10</v>
      </c>
      <c r="B1" s="281" t="s">
        <v>11</v>
      </c>
      <c r="C1" s="154" t="s">
        <v>12</v>
      </c>
      <c r="D1" s="153">
        <v>2012</v>
      </c>
      <c r="E1" s="31"/>
      <c r="F1" s="31"/>
      <c r="G1" s="31"/>
      <c r="H1" s="31"/>
      <c r="I1" s="31"/>
      <c r="J1" s="31"/>
      <c r="K1" s="31"/>
      <c r="L1" s="31"/>
      <c r="M1" s="31"/>
      <c r="N1" s="31"/>
      <c r="O1" s="31" t="s">
        <v>19</v>
      </c>
    </row>
    <row r="2" spans="1:16" s="217" customFormat="1" x14ac:dyDescent="0.15">
      <c r="A2" s="31"/>
      <c r="B2" s="282"/>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283"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96" customFormat="1" ht="28" x14ac:dyDescent="0.15">
      <c r="A4" s="155" t="s">
        <v>7</v>
      </c>
      <c r="B4" s="284">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21"/>
    </row>
    <row r="5" spans="1:16" x14ac:dyDescent="0.15">
      <c r="A5" s="156" t="s">
        <v>9</v>
      </c>
      <c r="B5" s="285"/>
      <c r="C5" s="162"/>
      <c r="D5" s="162"/>
      <c r="E5" s="162"/>
      <c r="F5" s="162"/>
      <c r="G5" s="162"/>
      <c r="H5" s="162"/>
      <c r="I5" s="162"/>
      <c r="J5" s="162"/>
      <c r="K5" s="162"/>
      <c r="L5" s="162"/>
      <c r="M5" s="162"/>
      <c r="N5" s="163"/>
      <c r="O5" s="163"/>
      <c r="P5" s="219"/>
    </row>
    <row r="6" spans="1:16" x14ac:dyDescent="0.15">
      <c r="A6" s="31">
        <v>1</v>
      </c>
      <c r="B6" s="210"/>
      <c r="C6" s="200"/>
      <c r="D6" s="200"/>
      <c r="E6" s="200"/>
      <c r="F6" s="200"/>
      <c r="G6" s="200"/>
      <c r="H6" s="200"/>
      <c r="I6" s="200"/>
      <c r="J6" s="200"/>
      <c r="K6" s="200"/>
      <c r="L6" s="200"/>
      <c r="M6" s="201"/>
      <c r="N6" s="160">
        <f t="shared" ref="N6:N38" si="0">SUM(C6:M6)</f>
        <v>0</v>
      </c>
      <c r="O6" s="160">
        <f>+B6-N6</f>
        <v>0</v>
      </c>
      <c r="P6" s="219"/>
    </row>
    <row r="7" spans="1:16" x14ac:dyDescent="0.15">
      <c r="A7" s="31">
        <v>2</v>
      </c>
      <c r="B7" s="211"/>
      <c r="C7" s="203"/>
      <c r="D7" s="203"/>
      <c r="E7" s="203"/>
      <c r="F7" s="203"/>
      <c r="G7" s="203"/>
      <c r="H7" s="203"/>
      <c r="I7" s="203"/>
      <c r="J7" s="203"/>
      <c r="K7" s="203"/>
      <c r="L7" s="203"/>
      <c r="M7" s="204"/>
      <c r="N7" s="160">
        <f t="shared" si="0"/>
        <v>0</v>
      </c>
      <c r="O7" s="160">
        <f t="shared" ref="O7:O20" si="1">+B7-N7+O6</f>
        <v>0</v>
      </c>
      <c r="P7" s="219"/>
    </row>
    <row r="8" spans="1:16" x14ac:dyDescent="0.15">
      <c r="A8" s="31">
        <v>3</v>
      </c>
      <c r="B8" s="211"/>
      <c r="C8" s="203"/>
      <c r="D8" s="203"/>
      <c r="E8" s="203"/>
      <c r="F8" s="203"/>
      <c r="G8" s="203"/>
      <c r="H8" s="203"/>
      <c r="I8" s="203"/>
      <c r="J8" s="203"/>
      <c r="K8" s="203"/>
      <c r="L8" s="203"/>
      <c r="M8" s="204"/>
      <c r="N8" s="160">
        <f t="shared" si="0"/>
        <v>0</v>
      </c>
      <c r="O8" s="160">
        <f t="shared" si="1"/>
        <v>0</v>
      </c>
      <c r="P8" s="219"/>
    </row>
    <row r="9" spans="1:16" x14ac:dyDescent="0.15">
      <c r="A9" s="31">
        <v>4</v>
      </c>
      <c r="B9" s="211"/>
      <c r="C9" s="203"/>
      <c r="D9" s="203"/>
      <c r="E9" s="203"/>
      <c r="F9" s="203"/>
      <c r="G9" s="203"/>
      <c r="H9" s="203"/>
      <c r="I9" s="203"/>
      <c r="J9" s="203"/>
      <c r="K9" s="203"/>
      <c r="L9" s="203"/>
      <c r="M9" s="204"/>
      <c r="N9" s="160">
        <f t="shared" si="0"/>
        <v>0</v>
      </c>
      <c r="O9" s="160">
        <f t="shared" si="1"/>
        <v>0</v>
      </c>
      <c r="P9" s="219"/>
    </row>
    <row r="10" spans="1:16" x14ac:dyDescent="0.15">
      <c r="A10" s="31">
        <v>5</v>
      </c>
      <c r="B10" s="211"/>
      <c r="C10" s="203"/>
      <c r="D10" s="203"/>
      <c r="E10" s="203"/>
      <c r="F10" s="205"/>
      <c r="G10" s="203"/>
      <c r="H10" s="203"/>
      <c r="I10" s="203"/>
      <c r="J10" s="203"/>
      <c r="K10" s="203"/>
      <c r="L10" s="203"/>
      <c r="M10" s="204"/>
      <c r="N10" s="160">
        <f t="shared" si="0"/>
        <v>0</v>
      </c>
      <c r="O10" s="160">
        <f t="shared" si="1"/>
        <v>0</v>
      </c>
      <c r="P10" s="219"/>
    </row>
    <row r="11" spans="1:16" x14ac:dyDescent="0.15">
      <c r="A11" s="31">
        <v>6</v>
      </c>
      <c r="B11" s="211"/>
      <c r="C11" s="203"/>
      <c r="D11" s="203"/>
      <c r="E11" s="205"/>
      <c r="F11" s="203"/>
      <c r="G11" s="203"/>
      <c r="H11" s="203"/>
      <c r="I11" s="203"/>
      <c r="J11" s="203"/>
      <c r="K11" s="203"/>
      <c r="L11" s="203"/>
      <c r="M11" s="204"/>
      <c r="N11" s="160">
        <f t="shared" si="0"/>
        <v>0</v>
      </c>
      <c r="O11" s="160">
        <f t="shared" si="1"/>
        <v>0</v>
      </c>
      <c r="P11" s="219"/>
    </row>
    <row r="12" spans="1:16" x14ac:dyDescent="0.15">
      <c r="A12" s="31">
        <v>7</v>
      </c>
      <c r="B12" s="211"/>
      <c r="C12" s="203"/>
      <c r="D12" s="203"/>
      <c r="E12" s="203"/>
      <c r="F12" s="203"/>
      <c r="G12" s="203"/>
      <c r="H12" s="203"/>
      <c r="I12" s="203"/>
      <c r="J12" s="203"/>
      <c r="K12" s="203"/>
      <c r="L12" s="203"/>
      <c r="M12" s="204"/>
      <c r="N12" s="160">
        <f t="shared" si="0"/>
        <v>0</v>
      </c>
      <c r="O12" s="160">
        <f t="shared" si="1"/>
        <v>0</v>
      </c>
      <c r="P12" s="219"/>
    </row>
    <row r="13" spans="1:16" x14ac:dyDescent="0.15">
      <c r="A13" s="31">
        <v>8</v>
      </c>
      <c r="B13" s="211"/>
      <c r="C13" s="203"/>
      <c r="D13" s="203"/>
      <c r="E13" s="203"/>
      <c r="F13" s="203"/>
      <c r="G13" s="203"/>
      <c r="H13" s="203"/>
      <c r="I13" s="203"/>
      <c r="J13" s="203"/>
      <c r="K13" s="203"/>
      <c r="L13" s="203"/>
      <c r="M13" s="204"/>
      <c r="N13" s="160">
        <f t="shared" si="0"/>
        <v>0</v>
      </c>
      <c r="O13" s="160">
        <f t="shared" si="1"/>
        <v>0</v>
      </c>
      <c r="P13" s="219"/>
    </row>
    <row r="14" spans="1:16" x14ac:dyDescent="0.15">
      <c r="A14" s="31">
        <v>9</v>
      </c>
      <c r="B14" s="211"/>
      <c r="C14" s="203"/>
      <c r="D14" s="203"/>
      <c r="E14" s="203"/>
      <c r="F14" s="203"/>
      <c r="G14" s="203"/>
      <c r="H14" s="203"/>
      <c r="I14" s="205"/>
      <c r="J14" s="203"/>
      <c r="K14" s="203"/>
      <c r="L14" s="203"/>
      <c r="M14" s="204"/>
      <c r="N14" s="160">
        <f t="shared" si="0"/>
        <v>0</v>
      </c>
      <c r="O14" s="160">
        <f t="shared" si="1"/>
        <v>0</v>
      </c>
      <c r="P14" s="219"/>
    </row>
    <row r="15" spans="1:16" x14ac:dyDescent="0.15">
      <c r="A15" s="31">
        <v>10</v>
      </c>
      <c r="B15" s="211"/>
      <c r="C15" s="203"/>
      <c r="D15" s="203"/>
      <c r="E15" s="203"/>
      <c r="F15" s="203"/>
      <c r="G15" s="203"/>
      <c r="H15" s="203"/>
      <c r="I15" s="205"/>
      <c r="J15" s="203"/>
      <c r="K15" s="203"/>
      <c r="L15" s="203"/>
      <c r="M15" s="204"/>
      <c r="N15" s="160">
        <f t="shared" si="0"/>
        <v>0</v>
      </c>
      <c r="O15" s="160">
        <f t="shared" si="1"/>
        <v>0</v>
      </c>
      <c r="P15" s="219"/>
    </row>
    <row r="16" spans="1:16" x14ac:dyDescent="0.15">
      <c r="A16" s="31">
        <v>11</v>
      </c>
      <c r="B16" s="211"/>
      <c r="C16" s="203"/>
      <c r="D16" s="203"/>
      <c r="E16" s="203"/>
      <c r="F16" s="203"/>
      <c r="G16" s="203"/>
      <c r="H16" s="203"/>
      <c r="I16" s="203"/>
      <c r="J16" s="203"/>
      <c r="K16" s="203"/>
      <c r="L16" s="203"/>
      <c r="M16" s="204"/>
      <c r="N16" s="160">
        <f t="shared" si="0"/>
        <v>0</v>
      </c>
      <c r="O16" s="160">
        <f t="shared" si="1"/>
        <v>0</v>
      </c>
      <c r="P16" s="219"/>
    </row>
    <row r="17" spans="1:17" x14ac:dyDescent="0.15">
      <c r="A17" s="31">
        <v>12</v>
      </c>
      <c r="B17" s="211"/>
      <c r="C17" s="203"/>
      <c r="D17" s="203"/>
      <c r="E17" s="203"/>
      <c r="F17" s="203"/>
      <c r="G17" s="203"/>
      <c r="H17" s="203"/>
      <c r="I17" s="203"/>
      <c r="J17" s="203"/>
      <c r="K17" s="203"/>
      <c r="L17" s="203"/>
      <c r="M17" s="204"/>
      <c r="N17" s="160">
        <f t="shared" si="0"/>
        <v>0</v>
      </c>
      <c r="O17" s="160">
        <f t="shared" si="1"/>
        <v>0</v>
      </c>
      <c r="P17" s="219"/>
    </row>
    <row r="18" spans="1:17" x14ac:dyDescent="0.15">
      <c r="A18" s="31">
        <v>13</v>
      </c>
      <c r="B18" s="211"/>
      <c r="C18" s="203"/>
      <c r="D18" s="203"/>
      <c r="E18" s="203"/>
      <c r="F18" s="203"/>
      <c r="G18" s="203"/>
      <c r="H18" s="203"/>
      <c r="I18" s="203"/>
      <c r="J18" s="203"/>
      <c r="K18" s="203"/>
      <c r="L18" s="203"/>
      <c r="M18" s="204"/>
      <c r="N18" s="160">
        <f t="shared" si="0"/>
        <v>0</v>
      </c>
      <c r="O18" s="160">
        <f t="shared" si="1"/>
        <v>0</v>
      </c>
      <c r="P18" s="219"/>
    </row>
    <row r="19" spans="1:17" x14ac:dyDescent="0.15">
      <c r="A19" s="31">
        <v>14</v>
      </c>
      <c r="B19" s="211"/>
      <c r="C19" s="203"/>
      <c r="D19" s="203"/>
      <c r="E19" s="203"/>
      <c r="F19" s="203"/>
      <c r="G19" s="203"/>
      <c r="H19" s="203"/>
      <c r="I19" s="203"/>
      <c r="J19" s="203"/>
      <c r="K19" s="203"/>
      <c r="L19" s="203"/>
      <c r="M19" s="204"/>
      <c r="N19" s="160">
        <f t="shared" si="0"/>
        <v>0</v>
      </c>
      <c r="O19" s="160">
        <f t="shared" si="1"/>
        <v>0</v>
      </c>
      <c r="P19" s="219"/>
    </row>
    <row r="20" spans="1:17" x14ac:dyDescent="0.15">
      <c r="A20" s="157">
        <v>15</v>
      </c>
      <c r="B20" s="211"/>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312">
        <f>SUM(B6:B20)</f>
        <v>0</v>
      </c>
      <c r="C21" s="173">
        <f t="shared" ref="C21:M21" si="2">SUM(C6:C20)</f>
        <v>0</v>
      </c>
      <c r="D21" s="208">
        <f t="shared" si="2"/>
        <v>0</v>
      </c>
      <c r="E21" s="208">
        <f t="shared" si="2"/>
        <v>0</v>
      </c>
      <c r="F21" s="208">
        <f t="shared" si="2"/>
        <v>0</v>
      </c>
      <c r="G21" s="208">
        <f t="shared" si="2"/>
        <v>0</v>
      </c>
      <c r="H21" s="208">
        <f t="shared" si="2"/>
        <v>0</v>
      </c>
      <c r="I21" s="207">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211"/>
      <c r="C22" s="203"/>
      <c r="D22" s="203"/>
      <c r="E22" s="203"/>
      <c r="F22" s="203"/>
      <c r="G22" s="203"/>
      <c r="H22" s="203"/>
      <c r="I22" s="203"/>
      <c r="J22" s="203"/>
      <c r="K22" s="203"/>
      <c r="L22" s="203"/>
      <c r="M22" s="204"/>
      <c r="N22" s="160">
        <f t="shared" si="0"/>
        <v>0</v>
      </c>
      <c r="O22" s="160">
        <f t="shared" ref="O22:O37" si="3">+B22-N22+O21</f>
        <v>0</v>
      </c>
      <c r="P22" s="219"/>
    </row>
    <row r="23" spans="1:17" x14ac:dyDescent="0.15">
      <c r="A23" s="31">
        <v>17</v>
      </c>
      <c r="B23" s="211"/>
      <c r="C23" s="203"/>
      <c r="D23" s="203"/>
      <c r="E23" s="203"/>
      <c r="F23" s="203"/>
      <c r="G23" s="203"/>
      <c r="H23" s="203"/>
      <c r="I23" s="203"/>
      <c r="J23" s="203"/>
      <c r="K23" s="203"/>
      <c r="L23" s="203"/>
      <c r="M23" s="204"/>
      <c r="N23" s="160">
        <f t="shared" si="0"/>
        <v>0</v>
      </c>
      <c r="O23" s="160">
        <f t="shared" si="3"/>
        <v>0</v>
      </c>
      <c r="P23" s="219"/>
    </row>
    <row r="24" spans="1:17" x14ac:dyDescent="0.15">
      <c r="A24" s="31">
        <v>18</v>
      </c>
      <c r="B24" s="211"/>
      <c r="C24" s="203"/>
      <c r="D24" s="203"/>
      <c r="E24" s="203"/>
      <c r="F24" s="203"/>
      <c r="G24" s="203"/>
      <c r="H24" s="203"/>
      <c r="I24" s="203"/>
      <c r="J24" s="203"/>
      <c r="K24" s="203"/>
      <c r="L24" s="203"/>
      <c r="M24" s="204"/>
      <c r="N24" s="160">
        <f t="shared" si="0"/>
        <v>0</v>
      </c>
      <c r="O24" s="160">
        <f t="shared" si="3"/>
        <v>0</v>
      </c>
      <c r="P24" s="219"/>
    </row>
    <row r="25" spans="1:17" x14ac:dyDescent="0.15">
      <c r="A25" s="31">
        <v>19</v>
      </c>
      <c r="B25" s="211"/>
      <c r="C25" s="203"/>
      <c r="D25" s="203"/>
      <c r="E25" s="203"/>
      <c r="F25" s="203"/>
      <c r="G25" s="203"/>
      <c r="H25" s="203"/>
      <c r="I25" s="203"/>
      <c r="J25" s="203"/>
      <c r="K25" s="203"/>
      <c r="L25" s="203"/>
      <c r="M25" s="204"/>
      <c r="N25" s="160">
        <f t="shared" si="0"/>
        <v>0</v>
      </c>
      <c r="O25" s="160">
        <f t="shared" si="3"/>
        <v>0</v>
      </c>
      <c r="P25" s="219"/>
    </row>
    <row r="26" spans="1:17" x14ac:dyDescent="0.15">
      <c r="A26" s="31">
        <v>20</v>
      </c>
      <c r="B26" s="211"/>
      <c r="C26" s="203"/>
      <c r="D26" s="203"/>
      <c r="E26" s="203"/>
      <c r="F26" s="203"/>
      <c r="G26" s="203"/>
      <c r="H26" s="203"/>
      <c r="I26" s="203"/>
      <c r="J26" s="203"/>
      <c r="K26" s="203"/>
      <c r="L26" s="203"/>
      <c r="M26" s="204"/>
      <c r="N26" s="160">
        <f t="shared" si="0"/>
        <v>0</v>
      </c>
      <c r="O26" s="160">
        <f t="shared" si="3"/>
        <v>0</v>
      </c>
      <c r="P26" s="219"/>
    </row>
    <row r="27" spans="1:17" x14ac:dyDescent="0.15">
      <c r="A27" s="31">
        <v>21</v>
      </c>
      <c r="B27" s="211"/>
      <c r="C27" s="203"/>
      <c r="D27" s="203"/>
      <c r="E27" s="203"/>
      <c r="F27" s="203"/>
      <c r="G27" s="203"/>
      <c r="H27" s="203"/>
      <c r="I27" s="203"/>
      <c r="J27" s="203"/>
      <c r="K27" s="203"/>
      <c r="L27" s="203"/>
      <c r="M27" s="204"/>
      <c r="N27" s="160">
        <f t="shared" si="0"/>
        <v>0</v>
      </c>
      <c r="O27" s="160">
        <f t="shared" si="3"/>
        <v>0</v>
      </c>
      <c r="P27" s="219"/>
    </row>
    <row r="28" spans="1:17" x14ac:dyDescent="0.15">
      <c r="A28" s="31">
        <v>22</v>
      </c>
      <c r="B28" s="211"/>
      <c r="C28" s="203"/>
      <c r="D28" s="203"/>
      <c r="E28" s="203"/>
      <c r="F28" s="203"/>
      <c r="G28" s="203"/>
      <c r="H28" s="203"/>
      <c r="I28" s="203"/>
      <c r="J28" s="203"/>
      <c r="K28" s="203"/>
      <c r="L28" s="203"/>
      <c r="M28" s="204"/>
      <c r="N28" s="160">
        <f t="shared" si="0"/>
        <v>0</v>
      </c>
      <c r="O28" s="160">
        <f t="shared" si="3"/>
        <v>0</v>
      </c>
      <c r="P28" s="219"/>
    </row>
    <row r="29" spans="1:17" x14ac:dyDescent="0.15">
      <c r="A29" s="31">
        <v>23</v>
      </c>
      <c r="B29" s="211"/>
      <c r="C29" s="203"/>
      <c r="D29" s="203"/>
      <c r="E29" s="203"/>
      <c r="F29" s="203"/>
      <c r="G29" s="203"/>
      <c r="H29" s="203"/>
      <c r="I29" s="203"/>
      <c r="J29" s="203"/>
      <c r="K29" s="203"/>
      <c r="L29" s="203"/>
      <c r="M29" s="204"/>
      <c r="N29" s="160">
        <f t="shared" si="0"/>
        <v>0</v>
      </c>
      <c r="O29" s="160">
        <f t="shared" si="3"/>
        <v>0</v>
      </c>
      <c r="P29" s="219"/>
    </row>
    <row r="30" spans="1:17" x14ac:dyDescent="0.15">
      <c r="A30" s="31">
        <v>24</v>
      </c>
      <c r="B30" s="211"/>
      <c r="C30" s="203"/>
      <c r="D30" s="203"/>
      <c r="E30" s="203"/>
      <c r="F30" s="203"/>
      <c r="G30" s="203"/>
      <c r="H30" s="203"/>
      <c r="I30" s="203"/>
      <c r="J30" s="203"/>
      <c r="K30" s="203"/>
      <c r="L30" s="203"/>
      <c r="M30" s="204"/>
      <c r="N30" s="160">
        <f t="shared" si="0"/>
        <v>0</v>
      </c>
      <c r="O30" s="160">
        <f t="shared" si="3"/>
        <v>0</v>
      </c>
      <c r="P30" s="219"/>
    </row>
    <row r="31" spans="1:17" x14ac:dyDescent="0.15">
      <c r="A31" s="31">
        <v>25</v>
      </c>
      <c r="B31" s="211"/>
      <c r="C31" s="203"/>
      <c r="D31" s="203"/>
      <c r="E31" s="203"/>
      <c r="F31" s="203"/>
      <c r="G31" s="203"/>
      <c r="H31" s="203"/>
      <c r="I31" s="203"/>
      <c r="J31" s="203"/>
      <c r="K31" s="203"/>
      <c r="L31" s="203"/>
      <c r="M31" s="204"/>
      <c r="N31" s="160">
        <f t="shared" si="0"/>
        <v>0</v>
      </c>
      <c r="O31" s="160">
        <f t="shared" si="3"/>
        <v>0</v>
      </c>
      <c r="P31" s="219"/>
    </row>
    <row r="32" spans="1:17" x14ac:dyDescent="0.15">
      <c r="A32" s="31">
        <v>26</v>
      </c>
      <c r="B32" s="211"/>
      <c r="C32" s="203"/>
      <c r="D32" s="203"/>
      <c r="E32" s="203"/>
      <c r="F32" s="203"/>
      <c r="G32" s="203"/>
      <c r="H32" s="203"/>
      <c r="I32" s="203"/>
      <c r="J32" s="203"/>
      <c r="K32" s="203"/>
      <c r="L32" s="203"/>
      <c r="M32" s="204"/>
      <c r="N32" s="160">
        <f t="shared" si="0"/>
        <v>0</v>
      </c>
      <c r="O32" s="160">
        <f t="shared" si="3"/>
        <v>0</v>
      </c>
      <c r="P32" s="219"/>
    </row>
    <row r="33" spans="1:16" x14ac:dyDescent="0.15">
      <c r="A33" s="31">
        <v>27</v>
      </c>
      <c r="B33" s="211"/>
      <c r="C33" s="203"/>
      <c r="D33" s="203"/>
      <c r="E33" s="203"/>
      <c r="F33" s="203"/>
      <c r="G33" s="203"/>
      <c r="H33" s="203"/>
      <c r="I33" s="203"/>
      <c r="J33" s="203"/>
      <c r="K33" s="203"/>
      <c r="L33" s="203"/>
      <c r="M33" s="204"/>
      <c r="N33" s="160">
        <f t="shared" si="0"/>
        <v>0</v>
      </c>
      <c r="O33" s="160">
        <f t="shared" si="3"/>
        <v>0</v>
      </c>
      <c r="P33" s="219"/>
    </row>
    <row r="34" spans="1:16" x14ac:dyDescent="0.15">
      <c r="A34" s="31">
        <v>28</v>
      </c>
      <c r="B34" s="211"/>
      <c r="C34" s="203"/>
      <c r="D34" s="203"/>
      <c r="E34" s="203"/>
      <c r="F34" s="203"/>
      <c r="G34" s="203"/>
      <c r="H34" s="203"/>
      <c r="I34" s="203"/>
      <c r="J34" s="203"/>
      <c r="K34" s="203"/>
      <c r="L34" s="203"/>
      <c r="M34" s="204"/>
      <c r="N34" s="160">
        <f t="shared" si="0"/>
        <v>0</v>
      </c>
      <c r="O34" s="160">
        <f t="shared" si="3"/>
        <v>0</v>
      </c>
      <c r="P34" s="219"/>
    </row>
    <row r="35" spans="1:16" x14ac:dyDescent="0.15">
      <c r="A35" s="31">
        <v>29</v>
      </c>
      <c r="B35" s="211"/>
      <c r="C35" s="203"/>
      <c r="D35" s="203"/>
      <c r="E35" s="203"/>
      <c r="F35" s="203"/>
      <c r="G35" s="203"/>
      <c r="H35" s="203"/>
      <c r="I35" s="203"/>
      <c r="J35" s="203"/>
      <c r="K35" s="203"/>
      <c r="L35" s="203"/>
      <c r="M35" s="204"/>
      <c r="N35" s="160">
        <f t="shared" si="0"/>
        <v>0</v>
      </c>
      <c r="O35" s="160">
        <f t="shared" si="3"/>
        <v>0</v>
      </c>
      <c r="P35" s="219"/>
    </row>
    <row r="36" spans="1:16" x14ac:dyDescent="0.15">
      <c r="A36" s="31">
        <v>30</v>
      </c>
      <c r="B36" s="211"/>
      <c r="C36" s="203"/>
      <c r="D36" s="203"/>
      <c r="E36" s="203"/>
      <c r="F36" s="203"/>
      <c r="G36" s="203"/>
      <c r="H36" s="203"/>
      <c r="I36" s="203"/>
      <c r="J36" s="203"/>
      <c r="K36" s="203"/>
      <c r="L36" s="203"/>
      <c r="M36" s="204"/>
      <c r="N36" s="160">
        <f t="shared" si="0"/>
        <v>0</v>
      </c>
      <c r="O36" s="160">
        <f t="shared" si="3"/>
        <v>0</v>
      </c>
      <c r="P36" s="219"/>
    </row>
    <row r="37" spans="1:16" x14ac:dyDescent="0.15">
      <c r="A37" s="157">
        <v>31</v>
      </c>
      <c r="B37" s="211"/>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213">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213">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214"/>
      <c r="C40" s="175"/>
      <c r="D40" s="175"/>
      <c r="E40" s="175"/>
      <c r="F40" s="175"/>
      <c r="G40" s="175"/>
      <c r="H40" s="175"/>
      <c r="I40" s="175"/>
      <c r="J40" s="175"/>
      <c r="K40" s="175"/>
      <c r="L40" s="175"/>
      <c r="M40" s="176"/>
      <c r="N40" s="166"/>
      <c r="O40" s="166"/>
      <c r="P40" s="219"/>
    </row>
    <row r="41" spans="1:16" ht="28" x14ac:dyDescent="0.15">
      <c r="A41" s="186" t="s">
        <v>3</v>
      </c>
      <c r="B41" s="286">
        <f>IF('Spending Plan'!$B$9&gt;0,'Spending Plan'!$C17,0)</f>
        <v>0</v>
      </c>
      <c r="C41" s="179">
        <f>IF('Spending Plan'!$B$9&gt;0,'Spending Plan'!$C19,0)</f>
        <v>0</v>
      </c>
      <c r="D41" s="179">
        <f>IF('Spending Plan'!$B$9&gt;0,'Spending Plan'!$C21,0)</f>
        <v>0</v>
      </c>
      <c r="E41" s="179">
        <f>IF('Spending Plan'!$B$9&gt;0,'Spending Plan'!$C23,0)</f>
        <v>0</v>
      </c>
      <c r="F41" s="179">
        <f>IF('Spending Plan'!$B$9&gt;0,'Spending Plan'!$C25,0)</f>
        <v>0</v>
      </c>
      <c r="G41" s="179">
        <f>IF('Spending Plan'!$B$9&gt;0,'Spending Plan'!$C27,0)</f>
        <v>0</v>
      </c>
      <c r="H41" s="179">
        <f>IF('Spending Plan'!$B$9&gt;0,'Spending Plan'!$C49,0)</f>
        <v>0</v>
      </c>
      <c r="I41" s="179">
        <f>IF('Spending Plan'!$B$9&gt;0,'Spending Plan'!$C63,0)</f>
        <v>0</v>
      </c>
      <c r="J41" s="179">
        <f>IF('Spending Plan'!$B$9&gt;0,'Spending Plan'!$C72,0)</f>
        <v>0</v>
      </c>
      <c r="K41" s="179">
        <f>IF('Spending Plan'!$B$9&gt;0,'Spending Plan'!$H36,0)</f>
        <v>0</v>
      </c>
      <c r="L41" s="179">
        <f>IF('Spending Plan'!$B$9&gt;0,'Spending Plan'!$H49,0)</f>
        <v>0</v>
      </c>
      <c r="M41" s="179">
        <f>IF('Spending Plan'!$B$9&gt;0,'Spending Plan'!$H64,0)</f>
        <v>0</v>
      </c>
      <c r="N41" s="179">
        <f>IF('Spending Plan'!$B$9&gt;0,'Spending Plan'!$H68,0)</f>
        <v>0</v>
      </c>
      <c r="O41" s="180">
        <f>B41-N41</f>
        <v>0</v>
      </c>
      <c r="P41" s="219"/>
    </row>
    <row r="42" spans="1:16" ht="28" x14ac:dyDescent="0.15">
      <c r="A42" s="187" t="s">
        <v>40</v>
      </c>
      <c r="B42" s="212">
        <f>B$38</f>
        <v>0</v>
      </c>
      <c r="C42" s="172">
        <f t="shared" ref="C42:M42" si="6">C$38</f>
        <v>0</v>
      </c>
      <c r="D42" s="172">
        <f t="shared" si="6"/>
        <v>0</v>
      </c>
      <c r="E42" s="172">
        <f t="shared" si="6"/>
        <v>0</v>
      </c>
      <c r="F42" s="172">
        <f t="shared" si="6"/>
        <v>0</v>
      </c>
      <c r="G42" s="172">
        <f t="shared" si="6"/>
        <v>0</v>
      </c>
      <c r="H42" s="172">
        <f t="shared" si="6"/>
        <v>0</v>
      </c>
      <c r="I42" s="172">
        <f t="shared" si="6"/>
        <v>0</v>
      </c>
      <c r="J42" s="172">
        <f t="shared" si="6"/>
        <v>0</v>
      </c>
      <c r="K42" s="172">
        <f t="shared" si="6"/>
        <v>0</v>
      </c>
      <c r="L42" s="172">
        <f t="shared" si="6"/>
        <v>0</v>
      </c>
      <c r="M42" s="172">
        <f t="shared" si="6"/>
        <v>0</v>
      </c>
      <c r="N42" s="181">
        <f>SUM(C42:M42)</f>
        <v>0</v>
      </c>
      <c r="O42" s="181">
        <f>B42-N42</f>
        <v>0</v>
      </c>
      <c r="P42" s="219"/>
    </row>
    <row r="43" spans="1:16" ht="28" x14ac:dyDescent="0.15">
      <c r="A43" s="187" t="s">
        <v>4</v>
      </c>
      <c r="B43" s="215">
        <f>-B41+B42</f>
        <v>0</v>
      </c>
      <c r="C43" s="167">
        <f t="shared" ref="C43:N43" si="7">+C41-C42</f>
        <v>0</v>
      </c>
      <c r="D43" s="167">
        <f t="shared" si="7"/>
        <v>0</v>
      </c>
      <c r="E43" s="167">
        <f t="shared" si="7"/>
        <v>0</v>
      </c>
      <c r="F43" s="167">
        <f t="shared" si="7"/>
        <v>0</v>
      </c>
      <c r="G43" s="167">
        <f t="shared" si="7"/>
        <v>0</v>
      </c>
      <c r="H43" s="167">
        <f t="shared" si="7"/>
        <v>0</v>
      </c>
      <c r="I43" s="167">
        <f t="shared" si="7"/>
        <v>0</v>
      </c>
      <c r="J43" s="167">
        <f t="shared" si="7"/>
        <v>0</v>
      </c>
      <c r="K43" s="167">
        <f t="shared" si="7"/>
        <v>0</v>
      </c>
      <c r="L43" s="167">
        <f t="shared" si="7"/>
        <v>0</v>
      </c>
      <c r="M43" s="167">
        <f t="shared" si="7"/>
        <v>0</v>
      </c>
      <c r="N43" s="159">
        <f t="shared" si="7"/>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B50" s="255"/>
      <c r="C50" s="219"/>
      <c r="D50" s="219"/>
      <c r="E50" s="219"/>
      <c r="F50" s="219"/>
      <c r="G50" s="219"/>
      <c r="H50" s="219"/>
      <c r="I50" s="219"/>
      <c r="J50" s="219"/>
      <c r="K50" s="219"/>
      <c r="L50" s="219"/>
      <c r="M50" s="219"/>
      <c r="P50" s="219"/>
    </row>
    <row r="51" spans="1:16" x14ac:dyDescent="0.15">
      <c r="B51" s="255"/>
    </row>
    <row r="52" spans="1:16" x14ac:dyDescent="0.15">
      <c r="B52" s="255"/>
    </row>
  </sheetData>
  <sheetProtection sheet="1" objects="1" scenarios="1" formatColumns="0" selectLockedCells="1"/>
  <mergeCells count="15">
    <mergeCell ref="A45:B48"/>
    <mergeCell ref="H45:J45"/>
    <mergeCell ref="L45:N45"/>
    <mergeCell ref="F45:G48"/>
    <mergeCell ref="K45:K48"/>
    <mergeCell ref="C46:D46"/>
    <mergeCell ref="C47:D47"/>
    <mergeCell ref="C48:D48"/>
    <mergeCell ref="C45:E45"/>
    <mergeCell ref="L46:M46"/>
    <mergeCell ref="L47:M47"/>
    <mergeCell ref="L48:M48"/>
    <mergeCell ref="H46:I46"/>
    <mergeCell ref="H47:I47"/>
    <mergeCell ref="H48:I48"/>
  </mergeCells>
  <phoneticPr fontId="2" type="noConversion"/>
  <printOptions horizontalCentered="1" verticalCentered="1"/>
  <pageMargins left="0.25" right="0.25" top="0.5" bottom="0.5"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1" max="1048575" man="1"/>
  </colBreaks>
  <ignoredErrors>
    <ignoredError sqref="N22:N37 N20" formulaRange="1"/>
    <ignoredError sqref="O7 O21"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8"/>
  </sheetPr>
  <dimension ref="A1:T393"/>
  <sheetViews>
    <sheetView zoomScale="75" workbookViewId="0">
      <selection activeCell="G10" sqref="G10"/>
    </sheetView>
  </sheetViews>
  <sheetFormatPr baseColWidth="10" defaultColWidth="8.83203125" defaultRowHeight="13" x14ac:dyDescent="0.15"/>
  <cols>
    <col min="1" max="1" width="24.1640625" style="9" customWidth="1"/>
    <col min="2" max="2" width="2.1640625" style="9" customWidth="1"/>
    <col min="3" max="3" width="22.6640625" style="272" customWidth="1"/>
    <col min="4" max="4" width="3" style="273" customWidth="1"/>
    <col min="5" max="5" width="16.5" style="11" customWidth="1"/>
    <col min="6" max="6" width="2" style="11" customWidth="1"/>
    <col min="7" max="7" width="21.83203125" style="11" customWidth="1"/>
    <col min="8" max="8" width="9.33203125" style="243" bestFit="1" customWidth="1"/>
    <col min="9" max="9" width="9.5" style="244" bestFit="1" customWidth="1"/>
    <col min="10" max="20" width="11.83203125" style="9" customWidth="1"/>
    <col min="21" max="16384" width="8.83203125" style="9"/>
  </cols>
  <sheetData>
    <row r="1" spans="1:20" ht="32.25" customHeight="1" x14ac:dyDescent="0.25">
      <c r="A1" s="377" t="s">
        <v>270</v>
      </c>
      <c r="B1" s="377"/>
      <c r="C1" s="377"/>
      <c r="D1" s="377"/>
      <c r="E1" s="377"/>
      <c r="F1" s="377"/>
      <c r="G1" s="377"/>
      <c r="H1" s="216"/>
      <c r="I1" s="216"/>
      <c r="J1" s="216"/>
      <c r="K1" s="216"/>
      <c r="L1" s="216"/>
      <c r="M1" s="216"/>
      <c r="N1" s="216"/>
      <c r="O1" s="216"/>
      <c r="P1" s="216"/>
      <c r="Q1" s="216"/>
      <c r="R1" s="216"/>
    </row>
    <row r="2" spans="1:20" s="227" customFormat="1" ht="20" x14ac:dyDescent="0.2">
      <c r="A2" s="398" t="s">
        <v>274</v>
      </c>
      <c r="B2" s="398"/>
      <c r="C2" s="399"/>
      <c r="D2" s="399"/>
      <c r="E2" s="399"/>
      <c r="F2" s="399"/>
      <c r="G2" s="399"/>
      <c r="H2" s="225"/>
      <c r="I2" s="226"/>
      <c r="T2" s="228"/>
    </row>
    <row r="3" spans="1:20" s="3" customFormat="1" ht="16" x14ac:dyDescent="0.2">
      <c r="A3" s="24"/>
      <c r="B3" s="24"/>
      <c r="C3" s="122"/>
      <c r="D3" s="122"/>
      <c r="E3" s="122"/>
      <c r="F3" s="122"/>
      <c r="G3" s="122"/>
      <c r="H3" s="229"/>
      <c r="I3" s="230"/>
      <c r="J3" s="224"/>
      <c r="K3" s="224"/>
      <c r="L3" s="224"/>
      <c r="M3" s="224"/>
      <c r="N3" s="224"/>
      <c r="O3" s="224"/>
      <c r="P3" s="224"/>
      <c r="Q3" s="224"/>
      <c r="R3" s="224"/>
      <c r="S3" s="224"/>
      <c r="T3" s="224"/>
    </row>
    <row r="4" spans="1:20" s="3" customFormat="1" ht="15.5" customHeight="1" x14ac:dyDescent="0.2">
      <c r="A4" s="129" t="s">
        <v>66</v>
      </c>
      <c r="B4" s="87"/>
      <c r="C4" s="400"/>
      <c r="D4" s="401"/>
      <c r="E4" s="127" t="s">
        <v>102</v>
      </c>
      <c r="F4" s="127"/>
      <c r="G4" s="133">
        <f ca="1">TODAY()</f>
        <v>45086</v>
      </c>
      <c r="H4" s="229"/>
      <c r="I4" s="230"/>
      <c r="J4" s="224"/>
      <c r="K4" s="224"/>
      <c r="L4" s="224"/>
      <c r="M4" s="224"/>
      <c r="N4" s="224"/>
      <c r="O4" s="224"/>
      <c r="P4" s="224"/>
      <c r="Q4" s="224"/>
      <c r="R4" s="224"/>
      <c r="S4" s="224"/>
      <c r="T4" s="224"/>
    </row>
    <row r="5" spans="1:20" s="3" customFormat="1" ht="12" customHeight="1" x14ac:dyDescent="0.2">
      <c r="A5" s="130"/>
      <c r="B5" s="24"/>
      <c r="C5" s="128"/>
      <c r="D5" s="128"/>
      <c r="E5" s="128"/>
      <c r="F5" s="128"/>
      <c r="G5" s="128"/>
      <c r="H5" s="229"/>
      <c r="I5" s="230"/>
      <c r="J5" s="224"/>
      <c r="K5" s="224"/>
      <c r="L5" s="224"/>
      <c r="M5" s="224"/>
      <c r="N5" s="224"/>
      <c r="O5" s="224"/>
      <c r="P5" s="224"/>
      <c r="Q5" s="224"/>
      <c r="R5" s="224"/>
      <c r="S5" s="224"/>
      <c r="T5" s="224"/>
    </row>
    <row r="6" spans="1:20" s="8" customFormat="1" ht="33.75" customHeight="1" x14ac:dyDescent="0.15">
      <c r="A6" s="131" t="s">
        <v>67</v>
      </c>
      <c r="B6" s="123"/>
      <c r="C6" s="402"/>
      <c r="D6" s="401"/>
      <c r="E6" s="401"/>
      <c r="F6" s="401"/>
      <c r="G6" s="401"/>
      <c r="H6" s="231"/>
      <c r="I6" s="232"/>
    </row>
    <row r="7" spans="1:20" s="3" customFormat="1" ht="12" customHeight="1" x14ac:dyDescent="0.2">
      <c r="A7" s="130"/>
      <c r="B7" s="24"/>
      <c r="C7" s="128"/>
      <c r="D7" s="128"/>
      <c r="E7" s="128"/>
      <c r="F7" s="128"/>
      <c r="G7" s="128"/>
      <c r="H7" s="229"/>
      <c r="I7" s="230"/>
      <c r="J7" s="224"/>
      <c r="K7" s="224"/>
      <c r="L7" s="224"/>
      <c r="M7" s="224"/>
      <c r="N7" s="224"/>
      <c r="O7" s="224"/>
      <c r="P7" s="224"/>
      <c r="Q7" s="224"/>
      <c r="R7" s="224"/>
      <c r="S7" s="224"/>
      <c r="T7" s="224"/>
    </row>
    <row r="8" spans="1:20" s="95" customFormat="1" ht="15.75" customHeight="1" x14ac:dyDescent="0.2">
      <c r="A8" s="129" t="s">
        <v>68</v>
      </c>
      <c r="B8" s="87"/>
      <c r="C8" s="134"/>
      <c r="D8" s="396" t="s">
        <v>69</v>
      </c>
      <c r="E8" s="396"/>
      <c r="F8" s="132"/>
      <c r="G8" s="135"/>
      <c r="H8" s="231"/>
      <c r="I8" s="232"/>
      <c r="J8" s="8"/>
      <c r="K8" s="8"/>
      <c r="L8" s="8"/>
      <c r="M8" s="8"/>
      <c r="N8" s="8"/>
      <c r="O8" s="8"/>
      <c r="P8" s="8"/>
      <c r="Q8" s="8"/>
      <c r="R8" s="8"/>
      <c r="S8" s="8"/>
      <c r="T8" s="8"/>
    </row>
    <row r="9" spans="1:20" s="3" customFormat="1" ht="12" customHeight="1" x14ac:dyDescent="0.2">
      <c r="A9" s="130"/>
      <c r="B9" s="24"/>
      <c r="C9" s="128"/>
      <c r="D9" s="128"/>
      <c r="E9" s="128"/>
      <c r="F9" s="128"/>
      <c r="G9" s="128"/>
      <c r="H9" s="229"/>
      <c r="I9" s="230"/>
      <c r="J9" s="224"/>
      <c r="K9" s="224"/>
      <c r="L9" s="224"/>
      <c r="M9" s="224"/>
      <c r="N9" s="224"/>
      <c r="O9" s="224"/>
      <c r="P9" s="224"/>
      <c r="Q9" s="224"/>
      <c r="R9" s="224"/>
      <c r="S9" s="224"/>
      <c r="T9" s="224"/>
    </row>
    <row r="10" spans="1:20" s="95" customFormat="1" ht="17.25" customHeight="1" x14ac:dyDescent="0.2">
      <c r="A10" s="126" t="s">
        <v>100</v>
      </c>
      <c r="B10" s="124"/>
      <c r="C10" s="136"/>
      <c r="D10" s="395" t="s">
        <v>103</v>
      </c>
      <c r="E10" s="395"/>
      <c r="F10" s="137"/>
      <c r="G10" s="134">
        <f>IF(C10&lt;1,0,-PMT(G8/12,C10,C8,0,0))</f>
        <v>0</v>
      </c>
      <c r="H10" s="231"/>
      <c r="I10" s="232"/>
      <c r="M10" s="8"/>
      <c r="N10" s="8"/>
      <c r="O10" s="8"/>
      <c r="P10" s="8"/>
      <c r="Q10" s="8"/>
      <c r="R10" s="8"/>
      <c r="S10" s="8"/>
      <c r="T10" s="8"/>
    </row>
    <row r="11" spans="1:20" s="3" customFormat="1" ht="12" customHeight="1" x14ac:dyDescent="0.2">
      <c r="A11" s="24"/>
      <c r="B11" s="24"/>
      <c r="C11" s="128"/>
      <c r="D11" s="128"/>
      <c r="E11" s="128"/>
      <c r="F11" s="128"/>
      <c r="G11" s="128"/>
      <c r="H11" s="229"/>
      <c r="I11" s="230"/>
      <c r="J11" s="224"/>
      <c r="K11" s="224"/>
      <c r="L11" s="224"/>
      <c r="M11" s="224"/>
      <c r="N11" s="224"/>
      <c r="O11" s="224"/>
      <c r="P11" s="224"/>
      <c r="Q11" s="224"/>
      <c r="R11" s="224"/>
      <c r="S11" s="224"/>
      <c r="T11" s="224"/>
    </row>
    <row r="12" spans="1:20" s="3" customFormat="1" ht="12" customHeight="1" x14ac:dyDescent="0.2">
      <c r="A12" s="24"/>
      <c r="B12" s="24"/>
      <c r="C12" s="122"/>
      <c r="D12" s="122"/>
      <c r="E12" s="122"/>
      <c r="F12" s="122"/>
      <c r="G12" s="122"/>
      <c r="H12" s="229"/>
      <c r="I12" s="230"/>
      <c r="J12" s="224"/>
      <c r="K12" s="224"/>
      <c r="L12" s="224"/>
      <c r="M12" s="224"/>
      <c r="N12" s="224"/>
      <c r="O12" s="224"/>
      <c r="P12" s="224"/>
      <c r="Q12" s="224"/>
      <c r="R12" s="224"/>
      <c r="S12" s="224"/>
      <c r="T12" s="224"/>
    </row>
    <row r="13" spans="1:20" s="236" customFormat="1" ht="30" customHeight="1" x14ac:dyDescent="0.15">
      <c r="A13" s="138" t="s">
        <v>201</v>
      </c>
      <c r="B13" s="138"/>
      <c r="C13" s="139" t="s">
        <v>101</v>
      </c>
      <c r="D13" s="397" t="s">
        <v>70</v>
      </c>
      <c r="E13" s="397"/>
      <c r="F13" s="132"/>
      <c r="G13" s="139" t="s">
        <v>71</v>
      </c>
      <c r="H13" s="233"/>
      <c r="I13" s="234"/>
      <c r="J13" s="235"/>
      <c r="K13" s="235"/>
      <c r="L13" s="235"/>
      <c r="M13" s="235"/>
      <c r="N13" s="235"/>
      <c r="O13" s="235"/>
      <c r="P13" s="235"/>
      <c r="Q13" s="235"/>
      <c r="R13" s="235"/>
      <c r="S13" s="235"/>
      <c r="T13" s="235"/>
    </row>
    <row r="14" spans="1:20" s="3" customFormat="1" ht="12" customHeight="1" x14ac:dyDescent="0.2">
      <c r="A14" s="24"/>
      <c r="B14" s="24"/>
      <c r="C14" s="122"/>
      <c r="D14" s="122"/>
      <c r="E14" s="122"/>
      <c r="F14" s="122"/>
      <c r="G14" s="122"/>
      <c r="H14" s="229"/>
      <c r="I14" s="230"/>
      <c r="J14" s="224"/>
      <c r="K14" s="224"/>
      <c r="L14" s="224"/>
      <c r="M14" s="224"/>
      <c r="N14" s="224"/>
      <c r="O14" s="224"/>
      <c r="P14" s="224"/>
      <c r="Q14" s="224"/>
      <c r="R14" s="224"/>
      <c r="S14" s="224"/>
      <c r="T14" s="224"/>
    </row>
    <row r="15" spans="1:20" s="240" customFormat="1" ht="14" x14ac:dyDescent="0.15">
      <c r="A15" s="140">
        <v>1</v>
      </c>
      <c r="B15" s="130"/>
      <c r="C15" s="141">
        <f>$G$10</f>
        <v>0</v>
      </c>
      <c r="D15" s="142"/>
      <c r="E15" s="143">
        <f>$C$10</f>
        <v>0</v>
      </c>
      <c r="F15" s="144"/>
      <c r="G15" s="141">
        <f>$C8+(($C8*$G$8)/12)-$C15</f>
        <v>0</v>
      </c>
      <c r="H15" s="237"/>
      <c r="I15" s="238"/>
      <c r="J15" s="239"/>
      <c r="K15" s="239"/>
      <c r="L15" s="239"/>
      <c r="M15" s="239"/>
      <c r="N15" s="239"/>
      <c r="O15" s="239"/>
      <c r="P15" s="239"/>
      <c r="Q15" s="239"/>
      <c r="R15" s="239"/>
      <c r="S15" s="239"/>
      <c r="T15" s="239"/>
    </row>
    <row r="16" spans="1:20" s="240" customFormat="1" ht="14" x14ac:dyDescent="0.15">
      <c r="A16" s="140" t="str">
        <f>IF(G15&gt;0,SUM(A15+1)," ")</f>
        <v xml:space="preserve"> </v>
      </c>
      <c r="B16" s="130"/>
      <c r="C16" s="141">
        <f t="shared" ref="C16:C79" si="0">IF(($G15&gt;$G$10),$G$10,($G15+($G15*$G$8)/12))</f>
        <v>0</v>
      </c>
      <c r="D16" s="142"/>
      <c r="E16" s="143">
        <f t="shared" ref="E16:E79" si="1">IF(($G15&gt;0),$E15-1,0)</f>
        <v>0</v>
      </c>
      <c r="F16" s="144"/>
      <c r="G16" s="141">
        <f t="shared" ref="G16:G79" si="2">$G15+(($G15*$G$8)/12)-$C16</f>
        <v>0</v>
      </c>
      <c r="H16" s="237"/>
      <c r="I16" s="238"/>
      <c r="K16" s="239"/>
      <c r="L16" s="239"/>
      <c r="M16" s="239"/>
      <c r="N16" s="239"/>
      <c r="O16" s="239"/>
      <c r="P16" s="239"/>
      <c r="Q16" s="239"/>
      <c r="R16" s="239"/>
      <c r="S16" s="239"/>
      <c r="T16" s="239"/>
    </row>
    <row r="17" spans="1:20" s="240" customFormat="1" ht="14" x14ac:dyDescent="0.15">
      <c r="A17" s="140" t="str">
        <f t="shared" ref="A17:A80" si="3">IF(G16&gt;0,SUM(A16+1)," ")</f>
        <v xml:space="preserve"> </v>
      </c>
      <c r="B17" s="130"/>
      <c r="C17" s="141">
        <f t="shared" si="0"/>
        <v>0</v>
      </c>
      <c r="D17" s="142"/>
      <c r="E17" s="143">
        <f t="shared" si="1"/>
        <v>0</v>
      </c>
      <c r="F17" s="144"/>
      <c r="G17" s="141">
        <f t="shared" si="2"/>
        <v>0</v>
      </c>
      <c r="H17" s="237"/>
      <c r="I17" s="238"/>
      <c r="K17" s="239"/>
      <c r="L17" s="239"/>
      <c r="M17" s="239"/>
      <c r="N17" s="239"/>
      <c r="O17" s="239"/>
      <c r="P17" s="239"/>
      <c r="Q17" s="239"/>
      <c r="R17" s="239"/>
      <c r="S17" s="239"/>
      <c r="T17" s="239"/>
    </row>
    <row r="18" spans="1:20" s="240" customFormat="1" ht="14" x14ac:dyDescent="0.15">
      <c r="A18" s="140" t="str">
        <f t="shared" si="3"/>
        <v xml:space="preserve"> </v>
      </c>
      <c r="B18" s="130"/>
      <c r="C18" s="141">
        <f t="shared" si="0"/>
        <v>0</v>
      </c>
      <c r="D18" s="142"/>
      <c r="E18" s="143">
        <f t="shared" si="1"/>
        <v>0</v>
      </c>
      <c r="F18" s="144"/>
      <c r="G18" s="141">
        <f t="shared" si="2"/>
        <v>0</v>
      </c>
      <c r="H18" s="237"/>
      <c r="I18" s="238"/>
      <c r="K18" s="239"/>
      <c r="L18" s="239"/>
      <c r="M18" s="239"/>
      <c r="N18" s="239"/>
      <c r="O18" s="239"/>
      <c r="P18" s="239"/>
      <c r="Q18" s="239"/>
      <c r="R18" s="239"/>
      <c r="S18" s="239"/>
      <c r="T18" s="239"/>
    </row>
    <row r="19" spans="1:20" s="240" customFormat="1" ht="14" x14ac:dyDescent="0.15">
      <c r="A19" s="140" t="str">
        <f t="shared" si="3"/>
        <v xml:space="preserve"> </v>
      </c>
      <c r="B19" s="130"/>
      <c r="C19" s="141">
        <f t="shared" si="0"/>
        <v>0</v>
      </c>
      <c r="D19" s="142"/>
      <c r="E19" s="143">
        <f t="shared" si="1"/>
        <v>0</v>
      </c>
      <c r="F19" s="144"/>
      <c r="G19" s="141">
        <f t="shared" si="2"/>
        <v>0</v>
      </c>
      <c r="H19" s="237"/>
      <c r="I19" s="238"/>
      <c r="K19" s="239"/>
      <c r="L19" s="239"/>
      <c r="M19" s="239"/>
      <c r="N19" s="239"/>
      <c r="O19" s="239"/>
      <c r="P19" s="239"/>
      <c r="Q19" s="239"/>
      <c r="R19" s="239"/>
      <c r="S19" s="239"/>
      <c r="T19" s="239"/>
    </row>
    <row r="20" spans="1:20" s="240" customFormat="1" ht="14" x14ac:dyDescent="0.15">
      <c r="A20" s="140" t="str">
        <f t="shared" si="3"/>
        <v xml:space="preserve"> </v>
      </c>
      <c r="B20" s="130"/>
      <c r="C20" s="141">
        <f t="shared" si="0"/>
        <v>0</v>
      </c>
      <c r="D20" s="142"/>
      <c r="E20" s="143">
        <f t="shared" si="1"/>
        <v>0</v>
      </c>
      <c r="F20" s="144"/>
      <c r="G20" s="141">
        <f t="shared" si="2"/>
        <v>0</v>
      </c>
      <c r="H20" s="237"/>
      <c r="I20" s="238"/>
      <c r="K20" s="239"/>
      <c r="L20" s="239"/>
      <c r="M20" s="239"/>
      <c r="N20" s="239"/>
      <c r="O20" s="239"/>
      <c r="P20" s="239"/>
      <c r="Q20" s="239"/>
      <c r="R20" s="239"/>
      <c r="S20" s="239"/>
      <c r="T20" s="239"/>
    </row>
    <row r="21" spans="1:20" s="240" customFormat="1" ht="14" x14ac:dyDescent="0.15">
      <c r="A21" s="140" t="str">
        <f t="shared" si="3"/>
        <v xml:space="preserve"> </v>
      </c>
      <c r="B21" s="130"/>
      <c r="C21" s="141">
        <f t="shared" si="0"/>
        <v>0</v>
      </c>
      <c r="D21" s="142"/>
      <c r="E21" s="143">
        <f t="shared" si="1"/>
        <v>0</v>
      </c>
      <c r="F21" s="144"/>
      <c r="G21" s="141">
        <f t="shared" si="2"/>
        <v>0</v>
      </c>
      <c r="H21" s="237"/>
      <c r="I21" s="238"/>
      <c r="K21" s="239"/>
      <c r="L21" s="239"/>
      <c r="M21" s="239"/>
      <c r="N21" s="239"/>
      <c r="O21" s="239"/>
      <c r="P21" s="239"/>
      <c r="Q21" s="239"/>
      <c r="R21" s="239"/>
      <c r="S21" s="239"/>
      <c r="T21" s="239"/>
    </row>
    <row r="22" spans="1:20" s="240" customFormat="1" ht="14" x14ac:dyDescent="0.15">
      <c r="A22" s="140" t="str">
        <f t="shared" si="3"/>
        <v xml:space="preserve"> </v>
      </c>
      <c r="B22" s="130"/>
      <c r="C22" s="141">
        <f t="shared" si="0"/>
        <v>0</v>
      </c>
      <c r="D22" s="142"/>
      <c r="E22" s="143">
        <f t="shared" si="1"/>
        <v>0</v>
      </c>
      <c r="F22" s="144"/>
      <c r="G22" s="141">
        <f t="shared" si="2"/>
        <v>0</v>
      </c>
      <c r="H22" s="237"/>
      <c r="I22" s="238"/>
      <c r="K22" s="239"/>
      <c r="L22" s="239"/>
      <c r="M22" s="239"/>
      <c r="N22" s="239"/>
      <c r="O22" s="239"/>
      <c r="P22" s="239"/>
      <c r="Q22" s="239"/>
      <c r="R22" s="239"/>
      <c r="S22" s="239"/>
      <c r="T22" s="239"/>
    </row>
    <row r="23" spans="1:20" s="240" customFormat="1" ht="14" x14ac:dyDescent="0.15">
      <c r="A23" s="140" t="str">
        <f t="shared" si="3"/>
        <v xml:space="preserve"> </v>
      </c>
      <c r="B23" s="130"/>
      <c r="C23" s="141">
        <f t="shared" si="0"/>
        <v>0</v>
      </c>
      <c r="D23" s="142"/>
      <c r="E23" s="143">
        <f t="shared" si="1"/>
        <v>0</v>
      </c>
      <c r="F23" s="144"/>
      <c r="G23" s="141">
        <f t="shared" si="2"/>
        <v>0</v>
      </c>
      <c r="H23" s="237"/>
      <c r="I23" s="238"/>
      <c r="K23" s="239"/>
      <c r="L23" s="239"/>
      <c r="M23" s="239"/>
      <c r="N23" s="239"/>
      <c r="O23" s="239"/>
      <c r="P23" s="239"/>
      <c r="Q23" s="239"/>
      <c r="R23" s="239"/>
      <c r="S23" s="239"/>
      <c r="T23" s="239"/>
    </row>
    <row r="24" spans="1:20" s="240" customFormat="1" ht="14" x14ac:dyDescent="0.15">
      <c r="A24" s="140" t="str">
        <f t="shared" si="3"/>
        <v xml:space="preserve"> </v>
      </c>
      <c r="B24" s="130"/>
      <c r="C24" s="141">
        <f t="shared" si="0"/>
        <v>0</v>
      </c>
      <c r="D24" s="142"/>
      <c r="E24" s="143">
        <f t="shared" si="1"/>
        <v>0</v>
      </c>
      <c r="F24" s="144"/>
      <c r="G24" s="141">
        <f t="shared" si="2"/>
        <v>0</v>
      </c>
      <c r="H24" s="237"/>
      <c r="I24" s="238"/>
      <c r="K24" s="239"/>
      <c r="L24" s="239"/>
      <c r="M24" s="239"/>
      <c r="N24" s="239"/>
      <c r="O24" s="239"/>
      <c r="P24" s="239"/>
      <c r="Q24" s="239"/>
      <c r="R24" s="239"/>
      <c r="S24" s="239"/>
      <c r="T24" s="239"/>
    </row>
    <row r="25" spans="1:20" s="240" customFormat="1" ht="14" x14ac:dyDescent="0.15">
      <c r="A25" s="140" t="str">
        <f t="shared" si="3"/>
        <v xml:space="preserve"> </v>
      </c>
      <c r="B25" s="130"/>
      <c r="C25" s="141">
        <f t="shared" si="0"/>
        <v>0</v>
      </c>
      <c r="D25" s="142"/>
      <c r="E25" s="143">
        <f t="shared" si="1"/>
        <v>0</v>
      </c>
      <c r="F25" s="144"/>
      <c r="G25" s="141">
        <f t="shared" si="2"/>
        <v>0</v>
      </c>
      <c r="H25" s="237"/>
      <c r="I25" s="238"/>
      <c r="K25" s="239"/>
      <c r="L25" s="239"/>
      <c r="M25" s="239"/>
      <c r="N25" s="239"/>
      <c r="O25" s="239"/>
      <c r="P25" s="239"/>
      <c r="Q25" s="239"/>
      <c r="R25" s="239"/>
      <c r="S25" s="239"/>
      <c r="T25" s="239"/>
    </row>
    <row r="26" spans="1:20" s="240" customFormat="1" ht="14" x14ac:dyDescent="0.15">
      <c r="A26" s="140" t="str">
        <f t="shared" si="3"/>
        <v xml:space="preserve"> </v>
      </c>
      <c r="B26" s="130"/>
      <c r="C26" s="141">
        <f t="shared" si="0"/>
        <v>0</v>
      </c>
      <c r="D26" s="142"/>
      <c r="E26" s="143">
        <f t="shared" si="1"/>
        <v>0</v>
      </c>
      <c r="F26" s="144"/>
      <c r="G26" s="141">
        <f t="shared" si="2"/>
        <v>0</v>
      </c>
      <c r="H26" s="237"/>
      <c r="I26" s="238"/>
      <c r="K26" s="239"/>
      <c r="L26" s="239"/>
      <c r="M26" s="239"/>
      <c r="N26" s="239"/>
      <c r="O26" s="239"/>
      <c r="P26" s="239"/>
      <c r="Q26" s="239"/>
      <c r="R26" s="239"/>
      <c r="S26" s="239"/>
      <c r="T26" s="239"/>
    </row>
    <row r="27" spans="1:20" s="240" customFormat="1" ht="14" x14ac:dyDescent="0.15">
      <c r="A27" s="140" t="str">
        <f t="shared" si="3"/>
        <v xml:space="preserve"> </v>
      </c>
      <c r="B27" s="130"/>
      <c r="C27" s="141">
        <f t="shared" si="0"/>
        <v>0</v>
      </c>
      <c r="D27" s="142"/>
      <c r="E27" s="143">
        <f t="shared" si="1"/>
        <v>0</v>
      </c>
      <c r="F27" s="144"/>
      <c r="G27" s="141">
        <f t="shared" si="2"/>
        <v>0</v>
      </c>
      <c r="H27" s="237"/>
      <c r="I27" s="238"/>
      <c r="K27" s="239"/>
      <c r="L27" s="239"/>
      <c r="M27" s="239"/>
      <c r="N27" s="239"/>
      <c r="O27" s="239"/>
      <c r="P27" s="239"/>
      <c r="Q27" s="239"/>
      <c r="R27" s="239"/>
      <c r="S27" s="239"/>
      <c r="T27" s="239"/>
    </row>
    <row r="28" spans="1:20" s="240" customFormat="1" ht="14" x14ac:dyDescent="0.15">
      <c r="A28" s="140" t="str">
        <f t="shared" si="3"/>
        <v xml:space="preserve"> </v>
      </c>
      <c r="B28" s="130"/>
      <c r="C28" s="141">
        <f t="shared" si="0"/>
        <v>0</v>
      </c>
      <c r="D28" s="142"/>
      <c r="E28" s="143">
        <f t="shared" si="1"/>
        <v>0</v>
      </c>
      <c r="F28" s="144"/>
      <c r="G28" s="141">
        <f t="shared" si="2"/>
        <v>0</v>
      </c>
      <c r="H28" s="237"/>
      <c r="I28" s="238"/>
      <c r="K28" s="239"/>
      <c r="L28" s="239"/>
      <c r="M28" s="239"/>
      <c r="N28" s="239"/>
      <c r="O28" s="239"/>
      <c r="P28" s="239"/>
      <c r="Q28" s="239"/>
      <c r="R28" s="239"/>
      <c r="S28" s="239"/>
      <c r="T28" s="239"/>
    </row>
    <row r="29" spans="1:20" s="240" customFormat="1" ht="14" x14ac:dyDescent="0.15">
      <c r="A29" s="140" t="str">
        <f t="shared" si="3"/>
        <v xml:space="preserve"> </v>
      </c>
      <c r="B29" s="130"/>
      <c r="C29" s="141">
        <f t="shared" si="0"/>
        <v>0</v>
      </c>
      <c r="D29" s="142"/>
      <c r="E29" s="143">
        <f t="shared" si="1"/>
        <v>0</v>
      </c>
      <c r="F29" s="144"/>
      <c r="G29" s="141">
        <f t="shared" si="2"/>
        <v>0</v>
      </c>
      <c r="H29" s="237"/>
      <c r="I29" s="238"/>
      <c r="K29" s="239"/>
      <c r="L29" s="239"/>
      <c r="M29" s="239"/>
      <c r="N29" s="239"/>
      <c r="O29" s="239"/>
      <c r="P29" s="239"/>
      <c r="Q29" s="239"/>
      <c r="R29" s="239"/>
      <c r="S29" s="239"/>
      <c r="T29" s="239"/>
    </row>
    <row r="30" spans="1:20" s="240" customFormat="1" ht="14" x14ac:dyDescent="0.15">
      <c r="A30" s="140" t="str">
        <f t="shared" si="3"/>
        <v xml:space="preserve"> </v>
      </c>
      <c r="B30" s="130"/>
      <c r="C30" s="141">
        <f t="shared" si="0"/>
        <v>0</v>
      </c>
      <c r="D30" s="142"/>
      <c r="E30" s="143">
        <f t="shared" si="1"/>
        <v>0</v>
      </c>
      <c r="F30" s="144"/>
      <c r="G30" s="141">
        <f t="shared" si="2"/>
        <v>0</v>
      </c>
      <c r="H30" s="237"/>
      <c r="I30" s="238"/>
      <c r="K30" s="239"/>
      <c r="L30" s="239"/>
      <c r="M30" s="239"/>
      <c r="N30" s="239"/>
      <c r="O30" s="239"/>
      <c r="P30" s="239"/>
      <c r="Q30" s="239"/>
      <c r="R30" s="239"/>
      <c r="S30" s="239"/>
      <c r="T30" s="239"/>
    </row>
    <row r="31" spans="1:20" s="240" customFormat="1" ht="14" x14ac:dyDescent="0.15">
      <c r="A31" s="140" t="str">
        <f t="shared" si="3"/>
        <v xml:space="preserve"> </v>
      </c>
      <c r="B31" s="130"/>
      <c r="C31" s="141">
        <f t="shared" si="0"/>
        <v>0</v>
      </c>
      <c r="D31" s="142"/>
      <c r="E31" s="143">
        <f t="shared" si="1"/>
        <v>0</v>
      </c>
      <c r="F31" s="144"/>
      <c r="G31" s="141">
        <f t="shared" si="2"/>
        <v>0</v>
      </c>
      <c r="H31" s="237"/>
      <c r="I31" s="238"/>
      <c r="K31" s="239"/>
      <c r="L31" s="239"/>
      <c r="M31" s="239"/>
      <c r="N31" s="239"/>
      <c r="O31" s="239"/>
      <c r="P31" s="239"/>
      <c r="Q31" s="239"/>
      <c r="R31" s="239"/>
      <c r="S31" s="239"/>
      <c r="T31" s="239"/>
    </row>
    <row r="32" spans="1:20" s="240" customFormat="1" ht="14" x14ac:dyDescent="0.15">
      <c r="A32" s="140" t="str">
        <f t="shared" si="3"/>
        <v xml:space="preserve"> </v>
      </c>
      <c r="B32" s="130"/>
      <c r="C32" s="141">
        <f t="shared" si="0"/>
        <v>0</v>
      </c>
      <c r="D32" s="142"/>
      <c r="E32" s="143">
        <f t="shared" si="1"/>
        <v>0</v>
      </c>
      <c r="F32" s="144"/>
      <c r="G32" s="141">
        <f t="shared" si="2"/>
        <v>0</v>
      </c>
      <c r="H32" s="237"/>
      <c r="I32" s="238"/>
      <c r="K32" s="239"/>
      <c r="L32" s="239"/>
      <c r="M32" s="239"/>
      <c r="N32" s="239"/>
      <c r="O32" s="239"/>
      <c r="P32" s="239"/>
      <c r="Q32" s="239"/>
      <c r="R32" s="239"/>
      <c r="S32" s="239"/>
      <c r="T32" s="239"/>
    </row>
    <row r="33" spans="1:20" s="240" customFormat="1" ht="14" x14ac:dyDescent="0.15">
      <c r="A33" s="140" t="str">
        <f t="shared" si="3"/>
        <v xml:space="preserve"> </v>
      </c>
      <c r="B33" s="130"/>
      <c r="C33" s="141">
        <f t="shared" si="0"/>
        <v>0</v>
      </c>
      <c r="D33" s="142"/>
      <c r="E33" s="143">
        <f t="shared" si="1"/>
        <v>0</v>
      </c>
      <c r="F33" s="144"/>
      <c r="G33" s="141">
        <f t="shared" si="2"/>
        <v>0</v>
      </c>
      <c r="H33" s="237"/>
      <c r="I33" s="238"/>
      <c r="K33" s="239"/>
      <c r="L33" s="239"/>
      <c r="M33" s="239"/>
      <c r="N33" s="239"/>
      <c r="O33" s="239"/>
      <c r="P33" s="239"/>
      <c r="Q33" s="239"/>
      <c r="R33" s="239"/>
      <c r="S33" s="239"/>
      <c r="T33" s="239"/>
    </row>
    <row r="34" spans="1:20" s="240" customFormat="1" ht="14" x14ac:dyDescent="0.15">
      <c r="A34" s="140" t="str">
        <f t="shared" si="3"/>
        <v xml:space="preserve"> </v>
      </c>
      <c r="B34" s="130"/>
      <c r="C34" s="141">
        <f t="shared" si="0"/>
        <v>0</v>
      </c>
      <c r="D34" s="142"/>
      <c r="E34" s="143">
        <f t="shared" si="1"/>
        <v>0</v>
      </c>
      <c r="F34" s="144"/>
      <c r="G34" s="141">
        <f t="shared" si="2"/>
        <v>0</v>
      </c>
      <c r="H34" s="237"/>
      <c r="I34" s="238"/>
      <c r="K34" s="239"/>
      <c r="L34" s="239"/>
      <c r="M34" s="239"/>
      <c r="N34" s="239"/>
      <c r="O34" s="239"/>
      <c r="P34" s="239"/>
      <c r="Q34" s="239"/>
      <c r="R34" s="239"/>
      <c r="S34" s="239"/>
      <c r="T34" s="239"/>
    </row>
    <row r="35" spans="1:20" s="240" customFormat="1" ht="14" x14ac:dyDescent="0.15">
      <c r="A35" s="140" t="str">
        <f t="shared" si="3"/>
        <v xml:space="preserve"> </v>
      </c>
      <c r="B35" s="130"/>
      <c r="C35" s="141">
        <f t="shared" si="0"/>
        <v>0</v>
      </c>
      <c r="D35" s="142"/>
      <c r="E35" s="143">
        <f t="shared" si="1"/>
        <v>0</v>
      </c>
      <c r="F35" s="144"/>
      <c r="G35" s="141">
        <f t="shared" si="2"/>
        <v>0</v>
      </c>
      <c r="H35" s="237"/>
      <c r="I35" s="238"/>
      <c r="K35" s="239"/>
      <c r="L35" s="239"/>
      <c r="M35" s="239"/>
      <c r="N35" s="239"/>
      <c r="O35" s="239"/>
      <c r="P35" s="239"/>
      <c r="Q35" s="239"/>
      <c r="R35" s="239"/>
      <c r="S35" s="239"/>
      <c r="T35" s="239"/>
    </row>
    <row r="36" spans="1:20" s="240" customFormat="1" ht="14" x14ac:dyDescent="0.15">
      <c r="A36" s="140" t="str">
        <f t="shared" si="3"/>
        <v xml:space="preserve"> </v>
      </c>
      <c r="B36" s="130"/>
      <c r="C36" s="141">
        <f t="shared" si="0"/>
        <v>0</v>
      </c>
      <c r="D36" s="142"/>
      <c r="E36" s="143">
        <f t="shared" si="1"/>
        <v>0</v>
      </c>
      <c r="F36" s="144"/>
      <c r="G36" s="141">
        <f t="shared" si="2"/>
        <v>0</v>
      </c>
      <c r="H36" s="237"/>
      <c r="I36" s="238"/>
      <c r="K36" s="239"/>
      <c r="L36" s="239"/>
      <c r="M36" s="239"/>
      <c r="N36" s="239"/>
      <c r="O36" s="239"/>
      <c r="P36" s="239"/>
      <c r="Q36" s="239"/>
      <c r="R36" s="239"/>
      <c r="S36" s="239"/>
      <c r="T36" s="239"/>
    </row>
    <row r="37" spans="1:20" s="240" customFormat="1" ht="14" x14ac:dyDescent="0.15">
      <c r="A37" s="140" t="str">
        <f t="shared" si="3"/>
        <v xml:space="preserve"> </v>
      </c>
      <c r="B37" s="130"/>
      <c r="C37" s="141">
        <f t="shared" si="0"/>
        <v>0</v>
      </c>
      <c r="D37" s="142"/>
      <c r="E37" s="143">
        <f t="shared" si="1"/>
        <v>0</v>
      </c>
      <c r="F37" s="144"/>
      <c r="G37" s="141">
        <f t="shared" si="2"/>
        <v>0</v>
      </c>
      <c r="H37" s="237"/>
      <c r="I37" s="238"/>
      <c r="K37" s="239"/>
      <c r="L37" s="239"/>
      <c r="M37" s="239"/>
      <c r="N37" s="239"/>
      <c r="O37" s="239"/>
      <c r="P37" s="239"/>
      <c r="Q37" s="239"/>
      <c r="R37" s="239"/>
      <c r="S37" s="239"/>
      <c r="T37" s="239"/>
    </row>
    <row r="38" spans="1:20" s="240" customFormat="1" ht="14" x14ac:dyDescent="0.15">
      <c r="A38" s="140" t="str">
        <f t="shared" si="3"/>
        <v xml:space="preserve"> </v>
      </c>
      <c r="B38" s="130"/>
      <c r="C38" s="141">
        <f t="shared" si="0"/>
        <v>0</v>
      </c>
      <c r="D38" s="142"/>
      <c r="E38" s="143">
        <f t="shared" si="1"/>
        <v>0</v>
      </c>
      <c r="F38" s="144"/>
      <c r="G38" s="141">
        <f t="shared" si="2"/>
        <v>0</v>
      </c>
      <c r="H38" s="237"/>
      <c r="I38" s="238"/>
      <c r="K38" s="239"/>
      <c r="L38" s="239"/>
      <c r="M38" s="239"/>
      <c r="N38" s="239"/>
      <c r="O38" s="239"/>
      <c r="P38" s="239"/>
      <c r="Q38" s="239"/>
      <c r="R38" s="239"/>
      <c r="S38" s="239"/>
      <c r="T38" s="239"/>
    </row>
    <row r="39" spans="1:20" s="240" customFormat="1" ht="14" x14ac:dyDescent="0.15">
      <c r="A39" s="140" t="str">
        <f t="shared" si="3"/>
        <v xml:space="preserve"> </v>
      </c>
      <c r="B39" s="130"/>
      <c r="C39" s="141">
        <f t="shared" si="0"/>
        <v>0</v>
      </c>
      <c r="D39" s="142"/>
      <c r="E39" s="143">
        <f t="shared" si="1"/>
        <v>0</v>
      </c>
      <c r="F39" s="144"/>
      <c r="G39" s="141">
        <f t="shared" si="2"/>
        <v>0</v>
      </c>
      <c r="H39" s="237"/>
      <c r="I39" s="238"/>
      <c r="K39" s="239"/>
      <c r="L39" s="239"/>
      <c r="M39" s="239"/>
      <c r="N39" s="239"/>
      <c r="O39" s="239"/>
      <c r="P39" s="239"/>
      <c r="Q39" s="239"/>
      <c r="R39" s="239"/>
      <c r="S39" s="239"/>
      <c r="T39" s="239"/>
    </row>
    <row r="40" spans="1:20" s="240" customFormat="1" ht="14" x14ac:dyDescent="0.15">
      <c r="A40" s="140" t="str">
        <f t="shared" si="3"/>
        <v xml:space="preserve"> </v>
      </c>
      <c r="B40" s="130"/>
      <c r="C40" s="141">
        <f t="shared" si="0"/>
        <v>0</v>
      </c>
      <c r="D40" s="142"/>
      <c r="E40" s="143">
        <f t="shared" si="1"/>
        <v>0</v>
      </c>
      <c r="F40" s="144"/>
      <c r="G40" s="141">
        <f t="shared" si="2"/>
        <v>0</v>
      </c>
      <c r="H40" s="237"/>
      <c r="I40" s="238"/>
      <c r="K40" s="239"/>
      <c r="L40" s="239"/>
      <c r="M40" s="239"/>
      <c r="N40" s="239"/>
      <c r="O40" s="239"/>
      <c r="P40" s="239"/>
      <c r="Q40" s="239"/>
      <c r="R40" s="239"/>
      <c r="S40" s="239"/>
      <c r="T40" s="239"/>
    </row>
    <row r="41" spans="1:20" s="240" customFormat="1" ht="14" x14ac:dyDescent="0.15">
      <c r="A41" s="140" t="str">
        <f t="shared" si="3"/>
        <v xml:space="preserve"> </v>
      </c>
      <c r="B41" s="130"/>
      <c r="C41" s="141">
        <f t="shared" si="0"/>
        <v>0</v>
      </c>
      <c r="D41" s="142"/>
      <c r="E41" s="143">
        <f t="shared" si="1"/>
        <v>0</v>
      </c>
      <c r="F41" s="144"/>
      <c r="G41" s="141">
        <f t="shared" si="2"/>
        <v>0</v>
      </c>
      <c r="H41" s="237"/>
      <c r="I41" s="238"/>
      <c r="K41" s="239"/>
      <c r="L41" s="239"/>
      <c r="M41" s="239"/>
      <c r="N41" s="239"/>
      <c r="O41" s="239"/>
      <c r="P41" s="239"/>
      <c r="Q41" s="239"/>
      <c r="R41" s="239"/>
      <c r="S41" s="239"/>
      <c r="T41" s="239"/>
    </row>
    <row r="42" spans="1:20" s="240" customFormat="1" ht="14" x14ac:dyDescent="0.15">
      <c r="A42" s="140" t="str">
        <f t="shared" si="3"/>
        <v xml:space="preserve"> </v>
      </c>
      <c r="B42" s="130"/>
      <c r="C42" s="141">
        <f t="shared" si="0"/>
        <v>0</v>
      </c>
      <c r="D42" s="142"/>
      <c r="E42" s="143">
        <f t="shared" si="1"/>
        <v>0</v>
      </c>
      <c r="F42" s="144"/>
      <c r="G42" s="141">
        <f t="shared" si="2"/>
        <v>0</v>
      </c>
      <c r="H42" s="237"/>
      <c r="I42" s="238"/>
      <c r="K42" s="239"/>
      <c r="L42" s="239"/>
      <c r="M42" s="239"/>
      <c r="N42" s="239"/>
      <c r="O42" s="239"/>
      <c r="P42" s="239"/>
      <c r="Q42" s="239"/>
      <c r="R42" s="239"/>
      <c r="S42" s="239"/>
      <c r="T42" s="239"/>
    </row>
    <row r="43" spans="1:20" s="240" customFormat="1" ht="14" x14ac:dyDescent="0.15">
      <c r="A43" s="140" t="str">
        <f t="shared" si="3"/>
        <v xml:space="preserve"> </v>
      </c>
      <c r="B43" s="130"/>
      <c r="C43" s="141">
        <f t="shared" si="0"/>
        <v>0</v>
      </c>
      <c r="D43" s="142"/>
      <c r="E43" s="143">
        <f t="shared" si="1"/>
        <v>0</v>
      </c>
      <c r="F43" s="144"/>
      <c r="G43" s="141">
        <f t="shared" si="2"/>
        <v>0</v>
      </c>
      <c r="H43" s="237"/>
      <c r="I43" s="238"/>
      <c r="K43" s="239"/>
      <c r="L43" s="239"/>
      <c r="M43" s="239"/>
      <c r="N43" s="239"/>
      <c r="O43" s="239"/>
      <c r="P43" s="239"/>
      <c r="Q43" s="239"/>
      <c r="R43" s="239"/>
      <c r="S43" s="239"/>
      <c r="T43" s="239"/>
    </row>
    <row r="44" spans="1:20" s="240" customFormat="1" ht="14" x14ac:dyDescent="0.15">
      <c r="A44" s="140" t="str">
        <f t="shared" si="3"/>
        <v xml:space="preserve"> </v>
      </c>
      <c r="B44" s="130"/>
      <c r="C44" s="141">
        <f t="shared" si="0"/>
        <v>0</v>
      </c>
      <c r="D44" s="142"/>
      <c r="E44" s="143">
        <f t="shared" si="1"/>
        <v>0</v>
      </c>
      <c r="F44" s="144"/>
      <c r="G44" s="141">
        <f t="shared" si="2"/>
        <v>0</v>
      </c>
      <c r="H44" s="237"/>
      <c r="I44" s="238"/>
      <c r="J44" s="239"/>
      <c r="K44" s="239"/>
      <c r="L44" s="239"/>
      <c r="M44" s="239"/>
      <c r="N44" s="239"/>
      <c r="O44" s="239"/>
      <c r="P44" s="239"/>
      <c r="Q44" s="239"/>
      <c r="R44" s="239"/>
      <c r="S44" s="239"/>
      <c r="T44" s="239"/>
    </row>
    <row r="45" spans="1:20" s="240" customFormat="1" ht="14" x14ac:dyDescent="0.15">
      <c r="A45" s="140" t="str">
        <f t="shared" si="3"/>
        <v xml:space="preserve"> </v>
      </c>
      <c r="B45" s="130"/>
      <c r="C45" s="141">
        <f t="shared" si="0"/>
        <v>0</v>
      </c>
      <c r="D45" s="142"/>
      <c r="E45" s="143">
        <f t="shared" si="1"/>
        <v>0</v>
      </c>
      <c r="F45" s="144"/>
      <c r="G45" s="141">
        <f t="shared" si="2"/>
        <v>0</v>
      </c>
      <c r="H45" s="237"/>
      <c r="I45" s="238"/>
      <c r="J45" s="239"/>
      <c r="K45" s="239"/>
      <c r="L45" s="239"/>
      <c r="M45" s="239"/>
      <c r="N45" s="239"/>
      <c r="O45" s="239"/>
      <c r="P45" s="239"/>
      <c r="Q45" s="239"/>
      <c r="R45" s="239"/>
      <c r="S45" s="239"/>
      <c r="T45" s="239"/>
    </row>
    <row r="46" spans="1:20" s="240" customFormat="1" ht="14" x14ac:dyDescent="0.15">
      <c r="A46" s="140" t="str">
        <f t="shared" si="3"/>
        <v xml:space="preserve"> </v>
      </c>
      <c r="B46" s="130"/>
      <c r="C46" s="141">
        <f t="shared" si="0"/>
        <v>0</v>
      </c>
      <c r="D46" s="142"/>
      <c r="E46" s="143">
        <f t="shared" si="1"/>
        <v>0</v>
      </c>
      <c r="F46" s="144"/>
      <c r="G46" s="141">
        <f t="shared" si="2"/>
        <v>0</v>
      </c>
      <c r="H46" s="237"/>
      <c r="I46" s="238"/>
      <c r="J46" s="239"/>
      <c r="K46" s="239"/>
      <c r="L46" s="239"/>
      <c r="M46" s="239"/>
      <c r="N46" s="239"/>
      <c r="O46" s="239"/>
      <c r="P46" s="239"/>
      <c r="Q46" s="239"/>
      <c r="R46" s="239"/>
      <c r="S46" s="239"/>
      <c r="T46" s="239"/>
    </row>
    <row r="47" spans="1:20" s="240" customFormat="1" ht="14" x14ac:dyDescent="0.15">
      <c r="A47" s="140" t="str">
        <f t="shared" si="3"/>
        <v xml:space="preserve"> </v>
      </c>
      <c r="B47" s="130"/>
      <c r="C47" s="141">
        <f t="shared" si="0"/>
        <v>0</v>
      </c>
      <c r="D47" s="142"/>
      <c r="E47" s="143">
        <f t="shared" si="1"/>
        <v>0</v>
      </c>
      <c r="F47" s="144"/>
      <c r="G47" s="141">
        <f t="shared" si="2"/>
        <v>0</v>
      </c>
      <c r="H47" s="237"/>
      <c r="I47" s="238"/>
      <c r="J47" s="239"/>
      <c r="K47" s="239"/>
      <c r="L47" s="239"/>
      <c r="M47" s="239"/>
      <c r="N47" s="239"/>
      <c r="O47" s="239"/>
      <c r="P47" s="239"/>
      <c r="Q47" s="239"/>
      <c r="R47" s="239"/>
      <c r="S47" s="239"/>
      <c r="T47" s="239"/>
    </row>
    <row r="48" spans="1:20" s="240" customFormat="1" ht="14" x14ac:dyDescent="0.15">
      <c r="A48" s="140" t="str">
        <f t="shared" si="3"/>
        <v xml:space="preserve"> </v>
      </c>
      <c r="B48" s="130"/>
      <c r="C48" s="141">
        <f t="shared" si="0"/>
        <v>0</v>
      </c>
      <c r="D48" s="142"/>
      <c r="E48" s="143">
        <f t="shared" si="1"/>
        <v>0</v>
      </c>
      <c r="F48" s="144"/>
      <c r="G48" s="141">
        <f t="shared" si="2"/>
        <v>0</v>
      </c>
      <c r="H48" s="237"/>
      <c r="I48" s="238"/>
      <c r="J48" s="239"/>
      <c r="K48" s="239"/>
      <c r="L48" s="239"/>
      <c r="M48" s="239"/>
      <c r="N48" s="239"/>
      <c r="O48" s="239"/>
      <c r="P48" s="239"/>
      <c r="Q48" s="239"/>
      <c r="R48" s="239"/>
      <c r="S48" s="239"/>
      <c r="T48" s="239"/>
    </row>
    <row r="49" spans="1:20" s="240" customFormat="1" ht="14" x14ac:dyDescent="0.15">
      <c r="A49" s="140" t="str">
        <f t="shared" si="3"/>
        <v xml:space="preserve"> </v>
      </c>
      <c r="B49" s="130"/>
      <c r="C49" s="141">
        <f t="shared" si="0"/>
        <v>0</v>
      </c>
      <c r="D49" s="142"/>
      <c r="E49" s="143">
        <f t="shared" si="1"/>
        <v>0</v>
      </c>
      <c r="F49" s="144"/>
      <c r="G49" s="141">
        <f t="shared" si="2"/>
        <v>0</v>
      </c>
      <c r="H49" s="237"/>
      <c r="I49" s="238"/>
      <c r="J49" s="239"/>
      <c r="K49" s="239"/>
      <c r="L49" s="239"/>
      <c r="M49" s="239"/>
      <c r="N49" s="239"/>
      <c r="O49" s="239"/>
      <c r="P49" s="239"/>
      <c r="Q49" s="239"/>
      <c r="R49" s="239"/>
      <c r="S49" s="239"/>
      <c r="T49" s="239"/>
    </row>
    <row r="50" spans="1:20" s="240" customFormat="1" ht="14" x14ac:dyDescent="0.15">
      <c r="A50" s="140" t="str">
        <f t="shared" si="3"/>
        <v xml:space="preserve"> </v>
      </c>
      <c r="B50" s="130"/>
      <c r="C50" s="141">
        <f t="shared" si="0"/>
        <v>0</v>
      </c>
      <c r="D50" s="142"/>
      <c r="E50" s="143">
        <f t="shared" si="1"/>
        <v>0</v>
      </c>
      <c r="F50" s="144"/>
      <c r="G50" s="141">
        <f t="shared" si="2"/>
        <v>0</v>
      </c>
      <c r="H50" s="237"/>
      <c r="I50" s="238"/>
      <c r="J50" s="239"/>
      <c r="K50" s="239"/>
      <c r="L50" s="239"/>
      <c r="M50" s="239"/>
      <c r="N50" s="239"/>
      <c r="O50" s="239"/>
      <c r="P50" s="239"/>
      <c r="Q50" s="239"/>
      <c r="R50" s="239"/>
      <c r="S50" s="239"/>
      <c r="T50" s="239"/>
    </row>
    <row r="51" spans="1:20" s="240" customFormat="1" ht="14" x14ac:dyDescent="0.15">
      <c r="A51" s="140" t="str">
        <f t="shared" si="3"/>
        <v xml:space="preserve"> </v>
      </c>
      <c r="B51" s="130"/>
      <c r="C51" s="141">
        <f t="shared" si="0"/>
        <v>0</v>
      </c>
      <c r="D51" s="142"/>
      <c r="E51" s="143">
        <f t="shared" si="1"/>
        <v>0</v>
      </c>
      <c r="F51" s="144"/>
      <c r="G51" s="141">
        <f t="shared" si="2"/>
        <v>0</v>
      </c>
      <c r="H51" s="237"/>
      <c r="I51" s="238"/>
      <c r="J51" s="239"/>
      <c r="K51" s="239"/>
      <c r="L51" s="239"/>
      <c r="M51" s="239"/>
      <c r="N51" s="239"/>
      <c r="O51" s="239"/>
      <c r="P51" s="239"/>
      <c r="Q51" s="239"/>
      <c r="R51" s="239"/>
      <c r="S51" s="239"/>
      <c r="T51" s="239"/>
    </row>
    <row r="52" spans="1:20" s="240" customFormat="1" ht="15.5" customHeight="1" x14ac:dyDescent="0.15">
      <c r="A52" s="140" t="str">
        <f t="shared" si="3"/>
        <v xml:space="preserve"> </v>
      </c>
      <c r="B52" s="130"/>
      <c r="C52" s="141">
        <f t="shared" si="0"/>
        <v>0</v>
      </c>
      <c r="D52" s="142"/>
      <c r="E52" s="143">
        <f t="shared" si="1"/>
        <v>0</v>
      </c>
      <c r="F52" s="144"/>
      <c r="G52" s="141">
        <f t="shared" si="2"/>
        <v>0</v>
      </c>
      <c r="H52" s="237"/>
      <c r="I52" s="238"/>
      <c r="J52" s="239"/>
      <c r="K52" s="239"/>
      <c r="L52" s="239"/>
      <c r="M52" s="239"/>
      <c r="N52" s="239"/>
      <c r="O52" s="239"/>
      <c r="P52" s="239"/>
      <c r="Q52" s="239"/>
      <c r="R52" s="239"/>
      <c r="S52" s="239"/>
      <c r="T52" s="239"/>
    </row>
    <row r="53" spans="1:20" s="240" customFormat="1" ht="15.5" customHeight="1" x14ac:dyDescent="0.15">
      <c r="A53" s="140" t="str">
        <f t="shared" si="3"/>
        <v xml:space="preserve"> </v>
      </c>
      <c r="B53" s="130"/>
      <c r="C53" s="141">
        <f t="shared" si="0"/>
        <v>0</v>
      </c>
      <c r="D53" s="142"/>
      <c r="E53" s="143">
        <f t="shared" si="1"/>
        <v>0</v>
      </c>
      <c r="F53" s="144"/>
      <c r="G53" s="141">
        <f t="shared" si="2"/>
        <v>0</v>
      </c>
      <c r="H53" s="237"/>
      <c r="I53" s="238"/>
      <c r="J53" s="239"/>
      <c r="K53" s="239"/>
      <c r="L53" s="239"/>
      <c r="M53" s="239"/>
      <c r="N53" s="239"/>
      <c r="O53" s="239"/>
      <c r="P53" s="239"/>
      <c r="Q53" s="239"/>
      <c r="R53" s="239"/>
      <c r="S53" s="239"/>
      <c r="T53" s="239"/>
    </row>
    <row r="54" spans="1:20" s="240" customFormat="1" ht="15.5" customHeight="1" x14ac:dyDescent="0.15">
      <c r="A54" s="140" t="str">
        <f t="shared" si="3"/>
        <v xml:space="preserve"> </v>
      </c>
      <c r="B54" s="130"/>
      <c r="C54" s="141">
        <f t="shared" si="0"/>
        <v>0</v>
      </c>
      <c r="D54" s="142"/>
      <c r="E54" s="143">
        <f t="shared" si="1"/>
        <v>0</v>
      </c>
      <c r="F54" s="144"/>
      <c r="G54" s="141">
        <f t="shared" si="2"/>
        <v>0</v>
      </c>
      <c r="H54" s="237"/>
      <c r="I54" s="238"/>
      <c r="J54" s="239"/>
      <c r="K54" s="239"/>
      <c r="L54" s="239"/>
      <c r="M54" s="239"/>
      <c r="N54" s="239"/>
      <c r="O54" s="239"/>
      <c r="P54" s="239"/>
      <c r="Q54" s="239"/>
      <c r="R54" s="239"/>
      <c r="S54" s="239"/>
      <c r="T54" s="239"/>
    </row>
    <row r="55" spans="1:20" s="240" customFormat="1" ht="15.5" customHeight="1" x14ac:dyDescent="0.15">
      <c r="A55" s="140" t="str">
        <f t="shared" si="3"/>
        <v xml:space="preserve"> </v>
      </c>
      <c r="B55" s="130"/>
      <c r="C55" s="141">
        <f t="shared" si="0"/>
        <v>0</v>
      </c>
      <c r="D55" s="142"/>
      <c r="E55" s="143">
        <f t="shared" si="1"/>
        <v>0</v>
      </c>
      <c r="F55" s="144"/>
      <c r="G55" s="141">
        <f t="shared" si="2"/>
        <v>0</v>
      </c>
      <c r="H55" s="237"/>
      <c r="I55" s="238"/>
      <c r="J55" s="239"/>
      <c r="K55" s="239"/>
      <c r="L55" s="239"/>
      <c r="M55" s="239"/>
      <c r="N55" s="239"/>
      <c r="O55" s="239"/>
      <c r="P55" s="239"/>
      <c r="Q55" s="239"/>
      <c r="R55" s="239"/>
      <c r="S55" s="239"/>
      <c r="T55" s="239"/>
    </row>
    <row r="56" spans="1:20" s="240" customFormat="1" ht="15.5" customHeight="1" x14ac:dyDescent="0.15">
      <c r="A56" s="140" t="str">
        <f t="shared" si="3"/>
        <v xml:space="preserve"> </v>
      </c>
      <c r="B56" s="130"/>
      <c r="C56" s="141">
        <f t="shared" si="0"/>
        <v>0</v>
      </c>
      <c r="D56" s="142"/>
      <c r="E56" s="143">
        <f t="shared" si="1"/>
        <v>0</v>
      </c>
      <c r="F56" s="144"/>
      <c r="G56" s="141">
        <f t="shared" si="2"/>
        <v>0</v>
      </c>
      <c r="H56" s="237"/>
      <c r="I56" s="238"/>
      <c r="J56" s="239"/>
      <c r="K56" s="239"/>
      <c r="L56" s="239"/>
      <c r="M56" s="239"/>
      <c r="N56" s="239"/>
      <c r="O56" s="239"/>
      <c r="P56" s="239"/>
      <c r="Q56" s="239"/>
      <c r="R56" s="239"/>
      <c r="S56" s="239"/>
      <c r="T56" s="239"/>
    </row>
    <row r="57" spans="1:20" s="240" customFormat="1" ht="15.5" customHeight="1" x14ac:dyDescent="0.15">
      <c r="A57" s="140" t="str">
        <f t="shared" si="3"/>
        <v xml:space="preserve"> </v>
      </c>
      <c r="B57" s="130"/>
      <c r="C57" s="141">
        <f t="shared" si="0"/>
        <v>0</v>
      </c>
      <c r="D57" s="142"/>
      <c r="E57" s="143">
        <f t="shared" si="1"/>
        <v>0</v>
      </c>
      <c r="F57" s="144"/>
      <c r="G57" s="141">
        <f t="shared" si="2"/>
        <v>0</v>
      </c>
      <c r="H57" s="237"/>
      <c r="I57" s="238"/>
      <c r="J57" s="239"/>
      <c r="K57" s="239"/>
      <c r="L57" s="239"/>
      <c r="M57" s="239"/>
      <c r="N57" s="239"/>
      <c r="O57" s="239"/>
      <c r="P57" s="239"/>
      <c r="Q57" s="239"/>
      <c r="R57" s="239"/>
      <c r="S57" s="239"/>
      <c r="T57" s="239"/>
    </row>
    <row r="58" spans="1:20" s="240" customFormat="1" ht="15.5" customHeight="1" x14ac:dyDescent="0.15">
      <c r="A58" s="140" t="str">
        <f t="shared" si="3"/>
        <v xml:space="preserve"> </v>
      </c>
      <c r="B58" s="130"/>
      <c r="C58" s="141">
        <f t="shared" si="0"/>
        <v>0</v>
      </c>
      <c r="D58" s="142"/>
      <c r="E58" s="143">
        <f t="shared" si="1"/>
        <v>0</v>
      </c>
      <c r="F58" s="144"/>
      <c r="G58" s="141">
        <f t="shared" si="2"/>
        <v>0</v>
      </c>
      <c r="H58" s="237"/>
      <c r="I58" s="238"/>
      <c r="J58" s="239"/>
      <c r="K58" s="239"/>
      <c r="L58" s="239"/>
      <c r="M58" s="239"/>
      <c r="N58" s="239"/>
      <c r="O58" s="239"/>
      <c r="P58" s="239"/>
      <c r="Q58" s="239"/>
      <c r="R58" s="239"/>
      <c r="S58" s="239"/>
      <c r="T58" s="239"/>
    </row>
    <row r="59" spans="1:20" s="240" customFormat="1" ht="15.5" customHeight="1" x14ac:dyDescent="0.15">
      <c r="A59" s="140" t="str">
        <f t="shared" si="3"/>
        <v xml:space="preserve"> </v>
      </c>
      <c r="B59" s="130"/>
      <c r="C59" s="141">
        <f t="shared" si="0"/>
        <v>0</v>
      </c>
      <c r="D59" s="142"/>
      <c r="E59" s="143">
        <f t="shared" si="1"/>
        <v>0</v>
      </c>
      <c r="F59" s="144"/>
      <c r="G59" s="141">
        <f t="shared" si="2"/>
        <v>0</v>
      </c>
      <c r="H59" s="237"/>
      <c r="I59" s="238"/>
      <c r="J59" s="239"/>
      <c r="K59" s="239"/>
      <c r="L59" s="239"/>
      <c r="M59" s="239"/>
      <c r="N59" s="239"/>
      <c r="O59" s="239"/>
      <c r="P59" s="239"/>
      <c r="Q59" s="239"/>
      <c r="R59" s="239"/>
      <c r="S59" s="239"/>
      <c r="T59" s="239"/>
    </row>
    <row r="60" spans="1:20" s="240" customFormat="1" ht="14" x14ac:dyDescent="0.15">
      <c r="A60" s="140" t="str">
        <f t="shared" si="3"/>
        <v xml:space="preserve"> </v>
      </c>
      <c r="B60" s="130"/>
      <c r="C60" s="141">
        <f t="shared" si="0"/>
        <v>0</v>
      </c>
      <c r="D60" s="142"/>
      <c r="E60" s="143">
        <f t="shared" si="1"/>
        <v>0</v>
      </c>
      <c r="F60" s="144"/>
      <c r="G60" s="141">
        <f t="shared" si="2"/>
        <v>0</v>
      </c>
      <c r="H60" s="237"/>
      <c r="I60" s="238"/>
      <c r="K60" s="239"/>
      <c r="L60" s="239"/>
      <c r="M60" s="239"/>
      <c r="N60" s="239"/>
      <c r="O60" s="239"/>
      <c r="P60" s="239"/>
      <c r="Q60" s="239"/>
      <c r="R60" s="239"/>
      <c r="S60" s="239"/>
      <c r="T60" s="239"/>
    </row>
    <row r="61" spans="1:20" s="240" customFormat="1" ht="14" x14ac:dyDescent="0.15">
      <c r="A61" s="140" t="str">
        <f t="shared" si="3"/>
        <v xml:space="preserve"> </v>
      </c>
      <c r="B61" s="130"/>
      <c r="C61" s="141">
        <f t="shared" si="0"/>
        <v>0</v>
      </c>
      <c r="D61" s="142"/>
      <c r="E61" s="143">
        <f t="shared" si="1"/>
        <v>0</v>
      </c>
      <c r="F61" s="144"/>
      <c r="G61" s="141">
        <f t="shared" si="2"/>
        <v>0</v>
      </c>
      <c r="H61" s="237"/>
      <c r="I61" s="238"/>
      <c r="K61" s="239"/>
      <c r="L61" s="239"/>
      <c r="M61" s="239"/>
      <c r="N61" s="239"/>
      <c r="O61" s="239"/>
      <c r="P61" s="239"/>
      <c r="Q61" s="239"/>
      <c r="R61" s="239"/>
      <c r="S61" s="239"/>
      <c r="T61" s="239"/>
    </row>
    <row r="62" spans="1:20" s="240" customFormat="1" ht="14" x14ac:dyDescent="0.15">
      <c r="A62" s="140" t="str">
        <f t="shared" si="3"/>
        <v xml:space="preserve"> </v>
      </c>
      <c r="B62" s="130"/>
      <c r="C62" s="141">
        <f t="shared" si="0"/>
        <v>0</v>
      </c>
      <c r="D62" s="142"/>
      <c r="E62" s="143">
        <f t="shared" si="1"/>
        <v>0</v>
      </c>
      <c r="F62" s="144"/>
      <c r="G62" s="141">
        <f t="shared" si="2"/>
        <v>0</v>
      </c>
      <c r="H62" s="237"/>
      <c r="I62" s="238"/>
      <c r="K62" s="239"/>
      <c r="L62" s="239"/>
      <c r="M62" s="239"/>
      <c r="N62" s="239"/>
      <c r="O62" s="239"/>
      <c r="P62" s="239"/>
      <c r="Q62" s="239"/>
      <c r="R62" s="239"/>
      <c r="S62" s="239"/>
      <c r="T62" s="239"/>
    </row>
    <row r="63" spans="1:20" s="240" customFormat="1" ht="14" x14ac:dyDescent="0.15">
      <c r="A63" s="140" t="str">
        <f t="shared" si="3"/>
        <v xml:space="preserve"> </v>
      </c>
      <c r="B63" s="130"/>
      <c r="C63" s="141">
        <f t="shared" si="0"/>
        <v>0</v>
      </c>
      <c r="D63" s="142"/>
      <c r="E63" s="143">
        <f t="shared" si="1"/>
        <v>0</v>
      </c>
      <c r="F63" s="144"/>
      <c r="G63" s="141">
        <f t="shared" si="2"/>
        <v>0</v>
      </c>
      <c r="H63" s="237"/>
      <c r="I63" s="238"/>
      <c r="K63" s="239"/>
      <c r="L63" s="239"/>
      <c r="M63" s="239"/>
      <c r="N63" s="239"/>
      <c r="O63" s="239"/>
      <c r="P63" s="239"/>
      <c r="Q63" s="239"/>
      <c r="R63" s="239"/>
      <c r="S63" s="239"/>
      <c r="T63" s="239"/>
    </row>
    <row r="64" spans="1:20" s="240" customFormat="1" ht="14" x14ac:dyDescent="0.15">
      <c r="A64" s="140" t="str">
        <f t="shared" si="3"/>
        <v xml:space="preserve"> </v>
      </c>
      <c r="B64" s="130"/>
      <c r="C64" s="141">
        <f t="shared" si="0"/>
        <v>0</v>
      </c>
      <c r="D64" s="142"/>
      <c r="E64" s="143">
        <f t="shared" si="1"/>
        <v>0</v>
      </c>
      <c r="F64" s="144"/>
      <c r="G64" s="141">
        <f t="shared" si="2"/>
        <v>0</v>
      </c>
      <c r="H64" s="237"/>
      <c r="I64" s="238"/>
      <c r="K64" s="239"/>
      <c r="L64" s="239"/>
      <c r="M64" s="239"/>
      <c r="N64" s="239"/>
      <c r="O64" s="239"/>
      <c r="P64" s="239"/>
      <c r="Q64" s="239"/>
      <c r="R64" s="239"/>
      <c r="S64" s="239"/>
      <c r="T64" s="239"/>
    </row>
    <row r="65" spans="1:20" s="240" customFormat="1" ht="14" x14ac:dyDescent="0.15">
      <c r="A65" s="140" t="str">
        <f t="shared" si="3"/>
        <v xml:space="preserve"> </v>
      </c>
      <c r="B65" s="130"/>
      <c r="C65" s="141">
        <f t="shared" si="0"/>
        <v>0</v>
      </c>
      <c r="D65" s="142"/>
      <c r="E65" s="143">
        <f t="shared" si="1"/>
        <v>0</v>
      </c>
      <c r="F65" s="144"/>
      <c r="G65" s="141">
        <f t="shared" si="2"/>
        <v>0</v>
      </c>
      <c r="H65" s="237"/>
      <c r="I65" s="238"/>
      <c r="K65" s="239"/>
      <c r="L65" s="239"/>
      <c r="M65" s="239"/>
      <c r="N65" s="239"/>
      <c r="O65" s="239"/>
      <c r="P65" s="239"/>
      <c r="Q65" s="239"/>
      <c r="R65" s="239"/>
      <c r="S65" s="239"/>
      <c r="T65" s="239"/>
    </row>
    <row r="66" spans="1:20" s="240" customFormat="1" ht="14" x14ac:dyDescent="0.15">
      <c r="A66" s="140" t="str">
        <f t="shared" si="3"/>
        <v xml:space="preserve"> </v>
      </c>
      <c r="B66" s="130"/>
      <c r="C66" s="141">
        <f t="shared" si="0"/>
        <v>0</v>
      </c>
      <c r="D66" s="142"/>
      <c r="E66" s="143">
        <f t="shared" si="1"/>
        <v>0</v>
      </c>
      <c r="F66" s="144"/>
      <c r="G66" s="141">
        <f t="shared" si="2"/>
        <v>0</v>
      </c>
      <c r="H66" s="237"/>
      <c r="I66" s="238"/>
      <c r="K66" s="239"/>
      <c r="L66" s="239"/>
      <c r="M66" s="239"/>
      <c r="N66" s="239"/>
      <c r="O66" s="239"/>
      <c r="P66" s="239"/>
      <c r="Q66" s="239"/>
      <c r="R66" s="239"/>
      <c r="S66" s="239"/>
      <c r="T66" s="239"/>
    </row>
    <row r="67" spans="1:20" s="240" customFormat="1" ht="14" x14ac:dyDescent="0.15">
      <c r="A67" s="140" t="str">
        <f t="shared" si="3"/>
        <v xml:space="preserve"> </v>
      </c>
      <c r="B67" s="130"/>
      <c r="C67" s="141">
        <f t="shared" si="0"/>
        <v>0</v>
      </c>
      <c r="D67" s="142"/>
      <c r="E67" s="143">
        <f t="shared" si="1"/>
        <v>0</v>
      </c>
      <c r="F67" s="144"/>
      <c r="G67" s="141">
        <f t="shared" si="2"/>
        <v>0</v>
      </c>
      <c r="H67" s="237"/>
      <c r="I67" s="238"/>
      <c r="K67" s="239"/>
      <c r="L67" s="239"/>
      <c r="M67" s="239"/>
      <c r="N67" s="239"/>
      <c r="O67" s="239"/>
      <c r="P67" s="239"/>
      <c r="Q67" s="239"/>
      <c r="R67" s="239"/>
      <c r="S67" s="239"/>
      <c r="T67" s="239"/>
    </row>
    <row r="68" spans="1:20" s="240" customFormat="1" ht="14" x14ac:dyDescent="0.15">
      <c r="A68" s="140" t="str">
        <f t="shared" si="3"/>
        <v xml:space="preserve"> </v>
      </c>
      <c r="B68" s="130"/>
      <c r="C68" s="141">
        <f t="shared" si="0"/>
        <v>0</v>
      </c>
      <c r="D68" s="142"/>
      <c r="E68" s="143">
        <f t="shared" si="1"/>
        <v>0</v>
      </c>
      <c r="F68" s="144"/>
      <c r="G68" s="141">
        <f t="shared" si="2"/>
        <v>0</v>
      </c>
      <c r="H68" s="237"/>
      <c r="I68" s="238"/>
      <c r="K68" s="239"/>
      <c r="L68" s="239"/>
      <c r="M68" s="239"/>
      <c r="N68" s="239"/>
      <c r="O68" s="239"/>
      <c r="P68" s="239"/>
      <c r="Q68" s="239"/>
      <c r="R68" s="239"/>
      <c r="S68" s="239"/>
      <c r="T68" s="239"/>
    </row>
    <row r="69" spans="1:20" s="240" customFormat="1" ht="14" x14ac:dyDescent="0.15">
      <c r="A69" s="140" t="str">
        <f t="shared" si="3"/>
        <v xml:space="preserve"> </v>
      </c>
      <c r="B69" s="130"/>
      <c r="C69" s="141">
        <f t="shared" si="0"/>
        <v>0</v>
      </c>
      <c r="D69" s="142"/>
      <c r="E69" s="143">
        <f t="shared" si="1"/>
        <v>0</v>
      </c>
      <c r="F69" s="144"/>
      <c r="G69" s="141">
        <f t="shared" si="2"/>
        <v>0</v>
      </c>
      <c r="H69" s="237"/>
      <c r="I69" s="238"/>
      <c r="K69" s="239"/>
      <c r="L69" s="239"/>
      <c r="M69" s="239"/>
      <c r="N69" s="239"/>
      <c r="O69" s="239"/>
      <c r="P69" s="239"/>
      <c r="Q69" s="239"/>
      <c r="R69" s="239"/>
      <c r="S69" s="239"/>
      <c r="T69" s="239"/>
    </row>
    <row r="70" spans="1:20" s="240" customFormat="1" ht="14" x14ac:dyDescent="0.15">
      <c r="A70" s="140" t="str">
        <f t="shared" si="3"/>
        <v xml:space="preserve"> </v>
      </c>
      <c r="B70" s="130"/>
      <c r="C70" s="141">
        <f t="shared" si="0"/>
        <v>0</v>
      </c>
      <c r="D70" s="142"/>
      <c r="E70" s="143">
        <f t="shared" si="1"/>
        <v>0</v>
      </c>
      <c r="F70" s="144"/>
      <c r="G70" s="141">
        <f t="shared" si="2"/>
        <v>0</v>
      </c>
      <c r="H70" s="237"/>
      <c r="I70" s="238"/>
      <c r="K70" s="239"/>
      <c r="L70" s="239"/>
      <c r="M70" s="239"/>
      <c r="N70" s="239"/>
      <c r="O70" s="239"/>
      <c r="P70" s="239"/>
      <c r="Q70" s="239"/>
      <c r="R70" s="239"/>
      <c r="S70" s="239"/>
      <c r="T70" s="239"/>
    </row>
    <row r="71" spans="1:20" s="240" customFormat="1" ht="14" x14ac:dyDescent="0.15">
      <c r="A71" s="140" t="str">
        <f t="shared" si="3"/>
        <v xml:space="preserve"> </v>
      </c>
      <c r="B71" s="130"/>
      <c r="C71" s="141">
        <f t="shared" si="0"/>
        <v>0</v>
      </c>
      <c r="D71" s="142"/>
      <c r="E71" s="143">
        <f t="shared" si="1"/>
        <v>0</v>
      </c>
      <c r="F71" s="144"/>
      <c r="G71" s="141">
        <f t="shared" si="2"/>
        <v>0</v>
      </c>
      <c r="H71" s="237"/>
      <c r="I71" s="238"/>
      <c r="K71" s="239"/>
      <c r="L71" s="239"/>
      <c r="M71" s="239"/>
      <c r="N71" s="239"/>
      <c r="O71" s="239"/>
      <c r="P71" s="239"/>
      <c r="Q71" s="239"/>
      <c r="R71" s="239"/>
      <c r="S71" s="239"/>
      <c r="T71" s="239"/>
    </row>
    <row r="72" spans="1:20" s="240" customFormat="1" ht="14" x14ac:dyDescent="0.15">
      <c r="A72" s="140" t="str">
        <f t="shared" si="3"/>
        <v xml:space="preserve"> </v>
      </c>
      <c r="B72" s="130"/>
      <c r="C72" s="141">
        <f t="shared" si="0"/>
        <v>0</v>
      </c>
      <c r="D72" s="142"/>
      <c r="E72" s="143">
        <f t="shared" si="1"/>
        <v>0</v>
      </c>
      <c r="F72" s="144"/>
      <c r="G72" s="141">
        <f t="shared" si="2"/>
        <v>0</v>
      </c>
      <c r="H72" s="237"/>
      <c r="I72" s="238"/>
      <c r="K72" s="239"/>
      <c r="L72" s="239"/>
      <c r="M72" s="239"/>
      <c r="N72" s="239"/>
      <c r="O72" s="239"/>
      <c r="P72" s="239"/>
      <c r="Q72" s="239"/>
      <c r="R72" s="239"/>
      <c r="S72" s="239"/>
      <c r="T72" s="239"/>
    </row>
    <row r="73" spans="1:20" s="240" customFormat="1" ht="14" x14ac:dyDescent="0.15">
      <c r="A73" s="140" t="str">
        <f t="shared" si="3"/>
        <v xml:space="preserve"> </v>
      </c>
      <c r="B73" s="130"/>
      <c r="C73" s="141">
        <f t="shared" si="0"/>
        <v>0</v>
      </c>
      <c r="D73" s="142"/>
      <c r="E73" s="143">
        <f t="shared" si="1"/>
        <v>0</v>
      </c>
      <c r="F73" s="144"/>
      <c r="G73" s="141">
        <f t="shared" si="2"/>
        <v>0</v>
      </c>
      <c r="H73" s="237"/>
      <c r="I73" s="238"/>
      <c r="K73" s="239"/>
      <c r="L73" s="239"/>
      <c r="M73" s="239"/>
      <c r="N73" s="239"/>
      <c r="O73" s="239"/>
      <c r="P73" s="239"/>
      <c r="Q73" s="239"/>
      <c r="R73" s="239"/>
      <c r="S73" s="239"/>
      <c r="T73" s="239"/>
    </row>
    <row r="74" spans="1:20" s="240" customFormat="1" ht="14" x14ac:dyDescent="0.15">
      <c r="A74" s="140" t="str">
        <f t="shared" si="3"/>
        <v xml:space="preserve"> </v>
      </c>
      <c r="B74" s="130"/>
      <c r="C74" s="141">
        <f t="shared" si="0"/>
        <v>0</v>
      </c>
      <c r="D74" s="142"/>
      <c r="E74" s="143">
        <f t="shared" si="1"/>
        <v>0</v>
      </c>
      <c r="F74" s="144"/>
      <c r="G74" s="141">
        <f t="shared" si="2"/>
        <v>0</v>
      </c>
      <c r="H74" s="237"/>
      <c r="I74" s="238"/>
      <c r="K74" s="239"/>
      <c r="L74" s="239"/>
      <c r="M74" s="239"/>
      <c r="N74" s="239"/>
      <c r="O74" s="239"/>
      <c r="P74" s="239"/>
      <c r="Q74" s="239"/>
      <c r="R74" s="239"/>
      <c r="S74" s="239"/>
      <c r="T74" s="239"/>
    </row>
    <row r="75" spans="1:20" s="240" customFormat="1" ht="14" x14ac:dyDescent="0.15">
      <c r="A75" s="140" t="str">
        <f t="shared" si="3"/>
        <v xml:space="preserve"> </v>
      </c>
      <c r="B75" s="130"/>
      <c r="C75" s="141">
        <f t="shared" si="0"/>
        <v>0</v>
      </c>
      <c r="D75" s="142"/>
      <c r="E75" s="143">
        <f t="shared" si="1"/>
        <v>0</v>
      </c>
      <c r="F75" s="144"/>
      <c r="G75" s="141">
        <f t="shared" si="2"/>
        <v>0</v>
      </c>
      <c r="H75" s="237"/>
      <c r="I75" s="238"/>
      <c r="K75" s="239"/>
      <c r="L75" s="239"/>
      <c r="M75" s="239"/>
      <c r="N75" s="239"/>
      <c r="O75" s="239"/>
      <c r="P75" s="239"/>
      <c r="Q75" s="239"/>
      <c r="R75" s="239"/>
      <c r="S75" s="239"/>
      <c r="T75" s="239"/>
    </row>
    <row r="76" spans="1:20" s="240" customFormat="1" ht="14" x14ac:dyDescent="0.15">
      <c r="A76" s="140" t="str">
        <f t="shared" si="3"/>
        <v xml:space="preserve"> </v>
      </c>
      <c r="B76" s="130"/>
      <c r="C76" s="141">
        <f t="shared" si="0"/>
        <v>0</v>
      </c>
      <c r="D76" s="142"/>
      <c r="E76" s="143">
        <f t="shared" si="1"/>
        <v>0</v>
      </c>
      <c r="F76" s="144"/>
      <c r="G76" s="141">
        <f t="shared" si="2"/>
        <v>0</v>
      </c>
      <c r="H76" s="237"/>
      <c r="I76" s="238"/>
      <c r="K76" s="239"/>
      <c r="L76" s="239"/>
      <c r="M76" s="239"/>
      <c r="N76" s="239"/>
      <c r="O76" s="239"/>
      <c r="P76" s="239"/>
      <c r="Q76" s="239"/>
      <c r="R76" s="239"/>
      <c r="S76" s="239"/>
      <c r="T76" s="239"/>
    </row>
    <row r="77" spans="1:20" s="240" customFormat="1" ht="14" x14ac:dyDescent="0.15">
      <c r="A77" s="140" t="str">
        <f t="shared" si="3"/>
        <v xml:space="preserve"> </v>
      </c>
      <c r="B77" s="130"/>
      <c r="C77" s="141">
        <f t="shared" si="0"/>
        <v>0</v>
      </c>
      <c r="D77" s="142"/>
      <c r="E77" s="143">
        <f t="shared" si="1"/>
        <v>0</v>
      </c>
      <c r="F77" s="144"/>
      <c r="G77" s="141">
        <f t="shared" si="2"/>
        <v>0</v>
      </c>
      <c r="H77" s="237"/>
      <c r="I77" s="238"/>
      <c r="K77" s="239"/>
      <c r="L77" s="239"/>
      <c r="M77" s="239"/>
      <c r="N77" s="239"/>
      <c r="O77" s="239"/>
      <c r="P77" s="239"/>
      <c r="Q77" s="239"/>
      <c r="R77" s="239"/>
      <c r="S77" s="239"/>
      <c r="T77" s="239"/>
    </row>
    <row r="78" spans="1:20" s="240" customFormat="1" ht="14" x14ac:dyDescent="0.15">
      <c r="A78" s="140" t="str">
        <f t="shared" si="3"/>
        <v xml:space="preserve"> </v>
      </c>
      <c r="B78" s="130"/>
      <c r="C78" s="141">
        <f t="shared" si="0"/>
        <v>0</v>
      </c>
      <c r="D78" s="142"/>
      <c r="E78" s="143">
        <f t="shared" si="1"/>
        <v>0</v>
      </c>
      <c r="F78" s="144"/>
      <c r="G78" s="141">
        <f t="shared" si="2"/>
        <v>0</v>
      </c>
      <c r="H78" s="237"/>
      <c r="I78" s="238"/>
      <c r="K78" s="239"/>
      <c r="L78" s="239"/>
      <c r="M78" s="239"/>
      <c r="N78" s="239"/>
      <c r="O78" s="239"/>
      <c r="P78" s="239"/>
      <c r="Q78" s="239"/>
      <c r="R78" s="239"/>
      <c r="S78" s="239"/>
      <c r="T78" s="239"/>
    </row>
    <row r="79" spans="1:20" s="240" customFormat="1" ht="14" x14ac:dyDescent="0.15">
      <c r="A79" s="140" t="str">
        <f t="shared" si="3"/>
        <v xml:space="preserve"> </v>
      </c>
      <c r="B79" s="130"/>
      <c r="C79" s="141">
        <f t="shared" si="0"/>
        <v>0</v>
      </c>
      <c r="D79" s="142"/>
      <c r="E79" s="143">
        <f t="shared" si="1"/>
        <v>0</v>
      </c>
      <c r="F79" s="144"/>
      <c r="G79" s="141">
        <f t="shared" si="2"/>
        <v>0</v>
      </c>
      <c r="H79" s="237"/>
      <c r="I79" s="238"/>
      <c r="K79" s="239"/>
      <c r="L79" s="239"/>
      <c r="M79" s="239"/>
      <c r="N79" s="239"/>
      <c r="O79" s="239"/>
      <c r="P79" s="239"/>
      <c r="Q79" s="239"/>
      <c r="R79" s="239"/>
      <c r="S79" s="239"/>
      <c r="T79" s="239"/>
    </row>
    <row r="80" spans="1:20" s="240" customFormat="1" ht="14" x14ac:dyDescent="0.15">
      <c r="A80" s="140" t="str">
        <f t="shared" si="3"/>
        <v xml:space="preserve"> </v>
      </c>
      <c r="B80" s="130"/>
      <c r="C80" s="141">
        <f t="shared" ref="C80:C143" si="4">IF(($G79&gt;$G$10),$G$10,($G79+($G79*$G$8)/12))</f>
        <v>0</v>
      </c>
      <c r="D80" s="142"/>
      <c r="E80" s="143">
        <f t="shared" ref="E80:E143" si="5">IF(($G79&gt;0),$E79-1,0)</f>
        <v>0</v>
      </c>
      <c r="F80" s="144"/>
      <c r="G80" s="141">
        <f t="shared" ref="G80:G143" si="6">$G79+(($G79*$G$8)/12)-$C80</f>
        <v>0</v>
      </c>
      <c r="H80" s="237"/>
      <c r="I80" s="238"/>
      <c r="K80" s="239"/>
      <c r="L80" s="239"/>
      <c r="M80" s="239"/>
      <c r="N80" s="239"/>
      <c r="O80" s="239"/>
      <c r="P80" s="239"/>
      <c r="Q80" s="239"/>
      <c r="R80" s="239"/>
      <c r="S80" s="239"/>
      <c r="T80" s="239"/>
    </row>
    <row r="81" spans="1:20" s="240" customFormat="1" ht="14" x14ac:dyDescent="0.15">
      <c r="A81" s="140" t="str">
        <f t="shared" ref="A81:A144" si="7">IF(G80&gt;0,SUM(A80+1)," ")</f>
        <v xml:space="preserve"> </v>
      </c>
      <c r="B81" s="130"/>
      <c r="C81" s="141">
        <f t="shared" si="4"/>
        <v>0</v>
      </c>
      <c r="D81" s="142"/>
      <c r="E81" s="143">
        <f t="shared" si="5"/>
        <v>0</v>
      </c>
      <c r="F81" s="144"/>
      <c r="G81" s="141">
        <f t="shared" si="6"/>
        <v>0</v>
      </c>
      <c r="H81" s="237"/>
      <c r="I81" s="238"/>
      <c r="K81" s="239"/>
      <c r="L81" s="239"/>
      <c r="M81" s="239"/>
      <c r="N81" s="239"/>
      <c r="O81" s="239"/>
      <c r="P81" s="239"/>
      <c r="Q81" s="239"/>
      <c r="R81" s="239"/>
      <c r="S81" s="239"/>
      <c r="T81" s="239"/>
    </row>
    <row r="82" spans="1:20" s="240" customFormat="1" ht="14" x14ac:dyDescent="0.15">
      <c r="A82" s="140" t="str">
        <f t="shared" si="7"/>
        <v xml:space="preserve"> </v>
      </c>
      <c r="B82" s="130"/>
      <c r="C82" s="141">
        <f t="shared" si="4"/>
        <v>0</v>
      </c>
      <c r="D82" s="142"/>
      <c r="E82" s="143">
        <f t="shared" si="5"/>
        <v>0</v>
      </c>
      <c r="F82" s="144"/>
      <c r="G82" s="141">
        <f t="shared" si="6"/>
        <v>0</v>
      </c>
      <c r="H82" s="237"/>
      <c r="I82" s="238"/>
      <c r="K82" s="239"/>
      <c r="L82" s="239"/>
      <c r="M82" s="239"/>
      <c r="N82" s="239"/>
      <c r="O82" s="239"/>
      <c r="P82" s="239"/>
      <c r="Q82" s="239"/>
      <c r="R82" s="239"/>
      <c r="S82" s="239"/>
      <c r="T82" s="239"/>
    </row>
    <row r="83" spans="1:20" s="240" customFormat="1" ht="14" x14ac:dyDescent="0.15">
      <c r="A83" s="140" t="str">
        <f t="shared" si="7"/>
        <v xml:space="preserve"> </v>
      </c>
      <c r="B83" s="130"/>
      <c r="C83" s="141">
        <f t="shared" si="4"/>
        <v>0</v>
      </c>
      <c r="D83" s="142"/>
      <c r="E83" s="143">
        <f t="shared" si="5"/>
        <v>0</v>
      </c>
      <c r="F83" s="144"/>
      <c r="G83" s="141">
        <f t="shared" si="6"/>
        <v>0</v>
      </c>
      <c r="H83" s="237"/>
      <c r="I83" s="238"/>
      <c r="K83" s="239"/>
      <c r="L83" s="239"/>
      <c r="M83" s="239"/>
      <c r="N83" s="239"/>
      <c r="O83" s="239"/>
      <c r="P83" s="239"/>
      <c r="Q83" s="239"/>
      <c r="R83" s="239"/>
      <c r="S83" s="239"/>
      <c r="T83" s="239"/>
    </row>
    <row r="84" spans="1:20" s="240" customFormat="1" ht="14" x14ac:dyDescent="0.15">
      <c r="A84" s="140" t="str">
        <f t="shared" si="7"/>
        <v xml:space="preserve"> </v>
      </c>
      <c r="B84" s="130"/>
      <c r="C84" s="141">
        <f t="shared" si="4"/>
        <v>0</v>
      </c>
      <c r="D84" s="142"/>
      <c r="E84" s="143">
        <f t="shared" si="5"/>
        <v>0</v>
      </c>
      <c r="F84" s="144"/>
      <c r="G84" s="141">
        <f t="shared" si="6"/>
        <v>0</v>
      </c>
      <c r="H84" s="237"/>
      <c r="I84" s="238"/>
      <c r="K84" s="239"/>
      <c r="L84" s="239"/>
      <c r="M84" s="239"/>
      <c r="N84" s="239"/>
      <c r="O84" s="239"/>
      <c r="P84" s="239"/>
      <c r="Q84" s="239"/>
      <c r="R84" s="239"/>
      <c r="S84" s="239"/>
      <c r="T84" s="239"/>
    </row>
    <row r="85" spans="1:20" s="240" customFormat="1" ht="14" x14ac:dyDescent="0.15">
      <c r="A85" s="140" t="str">
        <f t="shared" si="7"/>
        <v xml:space="preserve"> </v>
      </c>
      <c r="B85" s="130"/>
      <c r="C85" s="141">
        <f t="shared" si="4"/>
        <v>0</v>
      </c>
      <c r="D85" s="142"/>
      <c r="E85" s="143">
        <f t="shared" si="5"/>
        <v>0</v>
      </c>
      <c r="F85" s="144"/>
      <c r="G85" s="141">
        <f t="shared" si="6"/>
        <v>0</v>
      </c>
      <c r="H85" s="237"/>
      <c r="I85" s="238"/>
      <c r="K85" s="239"/>
      <c r="L85" s="239"/>
      <c r="M85" s="239"/>
      <c r="N85" s="239"/>
      <c r="O85" s="239"/>
      <c r="P85" s="239"/>
      <c r="Q85" s="239"/>
      <c r="R85" s="239"/>
      <c r="S85" s="239"/>
      <c r="T85" s="239"/>
    </row>
    <row r="86" spans="1:20" s="240" customFormat="1" ht="14" x14ac:dyDescent="0.15">
      <c r="A86" s="140" t="str">
        <f t="shared" si="7"/>
        <v xml:space="preserve"> </v>
      </c>
      <c r="B86" s="130"/>
      <c r="C86" s="141">
        <f t="shared" si="4"/>
        <v>0</v>
      </c>
      <c r="D86" s="142"/>
      <c r="E86" s="143">
        <f t="shared" si="5"/>
        <v>0</v>
      </c>
      <c r="F86" s="144"/>
      <c r="G86" s="141">
        <f t="shared" si="6"/>
        <v>0</v>
      </c>
      <c r="H86" s="237"/>
      <c r="I86" s="238"/>
      <c r="K86" s="239"/>
      <c r="L86" s="239"/>
      <c r="M86" s="239"/>
      <c r="N86" s="239"/>
      <c r="O86" s="239"/>
      <c r="P86" s="239"/>
      <c r="Q86" s="239"/>
      <c r="R86" s="239"/>
      <c r="S86" s="239"/>
      <c r="T86" s="239"/>
    </row>
    <row r="87" spans="1:20" s="240" customFormat="1" ht="14" x14ac:dyDescent="0.15">
      <c r="A87" s="140" t="str">
        <f t="shared" si="7"/>
        <v xml:space="preserve"> </v>
      </c>
      <c r="B87" s="130"/>
      <c r="C87" s="141">
        <f t="shared" si="4"/>
        <v>0</v>
      </c>
      <c r="D87" s="142"/>
      <c r="E87" s="143">
        <f t="shared" si="5"/>
        <v>0</v>
      </c>
      <c r="F87" s="144"/>
      <c r="G87" s="141">
        <f t="shared" si="6"/>
        <v>0</v>
      </c>
      <c r="H87" s="237"/>
      <c r="I87" s="238"/>
      <c r="J87" s="239"/>
      <c r="K87" s="239"/>
      <c r="L87" s="239"/>
      <c r="M87" s="239"/>
      <c r="N87" s="239"/>
      <c r="O87" s="239"/>
      <c r="P87" s="239"/>
      <c r="Q87" s="239"/>
      <c r="R87" s="239"/>
      <c r="S87" s="239"/>
      <c r="T87" s="239"/>
    </row>
    <row r="88" spans="1:20" s="240" customFormat="1" ht="14" x14ac:dyDescent="0.15">
      <c r="A88" s="140" t="str">
        <f t="shared" si="7"/>
        <v xml:space="preserve"> </v>
      </c>
      <c r="B88" s="130"/>
      <c r="C88" s="141">
        <f t="shared" si="4"/>
        <v>0</v>
      </c>
      <c r="D88" s="145"/>
      <c r="E88" s="143">
        <f t="shared" si="5"/>
        <v>0</v>
      </c>
      <c r="F88" s="144"/>
      <c r="G88" s="141">
        <f t="shared" si="6"/>
        <v>0</v>
      </c>
      <c r="H88" s="237"/>
      <c r="I88" s="241"/>
    </row>
    <row r="89" spans="1:20" s="240" customFormat="1" ht="14" x14ac:dyDescent="0.15">
      <c r="A89" s="140" t="str">
        <f t="shared" si="7"/>
        <v xml:space="preserve"> </v>
      </c>
      <c r="B89" s="130"/>
      <c r="C89" s="141">
        <f t="shared" si="4"/>
        <v>0</v>
      </c>
      <c r="D89" s="145"/>
      <c r="E89" s="143">
        <f t="shared" si="5"/>
        <v>0</v>
      </c>
      <c r="F89" s="144"/>
      <c r="G89" s="141">
        <f t="shared" si="6"/>
        <v>0</v>
      </c>
      <c r="H89" s="237"/>
      <c r="I89" s="241"/>
    </row>
    <row r="90" spans="1:20" s="240" customFormat="1" ht="14" x14ac:dyDescent="0.15">
      <c r="A90" s="140" t="str">
        <f t="shared" si="7"/>
        <v xml:space="preserve"> </v>
      </c>
      <c r="B90" s="130"/>
      <c r="C90" s="141">
        <f t="shared" si="4"/>
        <v>0</v>
      </c>
      <c r="D90" s="145"/>
      <c r="E90" s="143">
        <f t="shared" si="5"/>
        <v>0</v>
      </c>
      <c r="F90" s="144"/>
      <c r="G90" s="141">
        <f t="shared" si="6"/>
        <v>0</v>
      </c>
      <c r="H90" s="237"/>
      <c r="I90" s="241"/>
    </row>
    <row r="91" spans="1:20" s="240" customFormat="1" ht="14" x14ac:dyDescent="0.15">
      <c r="A91" s="140" t="str">
        <f t="shared" si="7"/>
        <v xml:space="preserve"> </v>
      </c>
      <c r="B91" s="130"/>
      <c r="C91" s="141">
        <f t="shared" si="4"/>
        <v>0</v>
      </c>
      <c r="D91" s="145"/>
      <c r="E91" s="143">
        <f t="shared" si="5"/>
        <v>0</v>
      </c>
      <c r="F91" s="144"/>
      <c r="G91" s="141">
        <f t="shared" si="6"/>
        <v>0</v>
      </c>
      <c r="H91" s="237"/>
      <c r="I91" s="241"/>
    </row>
    <row r="92" spans="1:20" s="240" customFormat="1" ht="14" x14ac:dyDescent="0.15">
      <c r="A92" s="140" t="str">
        <f t="shared" si="7"/>
        <v xml:space="preserve"> </v>
      </c>
      <c r="B92" s="130"/>
      <c r="C92" s="141">
        <f t="shared" si="4"/>
        <v>0</v>
      </c>
      <c r="D92" s="145"/>
      <c r="E92" s="143">
        <f t="shared" si="5"/>
        <v>0</v>
      </c>
      <c r="F92" s="144"/>
      <c r="G92" s="141">
        <f t="shared" si="6"/>
        <v>0</v>
      </c>
      <c r="H92" s="237"/>
      <c r="I92" s="241"/>
    </row>
    <row r="93" spans="1:20" s="240" customFormat="1" ht="14" x14ac:dyDescent="0.15">
      <c r="A93" s="140" t="str">
        <f t="shared" si="7"/>
        <v xml:space="preserve"> </v>
      </c>
      <c r="B93" s="130"/>
      <c r="C93" s="141">
        <f t="shared" si="4"/>
        <v>0</v>
      </c>
      <c r="D93" s="145"/>
      <c r="E93" s="143">
        <f t="shared" si="5"/>
        <v>0</v>
      </c>
      <c r="F93" s="144"/>
      <c r="G93" s="141">
        <f t="shared" si="6"/>
        <v>0</v>
      </c>
      <c r="H93" s="237"/>
      <c r="I93" s="241"/>
    </row>
    <row r="94" spans="1:20" s="240" customFormat="1" ht="14" x14ac:dyDescent="0.15">
      <c r="A94" s="140" t="str">
        <f t="shared" si="7"/>
        <v xml:space="preserve"> </v>
      </c>
      <c r="B94" s="130"/>
      <c r="C94" s="141">
        <f t="shared" si="4"/>
        <v>0</v>
      </c>
      <c r="D94" s="145"/>
      <c r="E94" s="143">
        <f t="shared" si="5"/>
        <v>0</v>
      </c>
      <c r="F94" s="144"/>
      <c r="G94" s="141">
        <f t="shared" si="6"/>
        <v>0</v>
      </c>
      <c r="H94" s="237"/>
      <c r="I94" s="241"/>
    </row>
    <row r="95" spans="1:20" s="240" customFormat="1" ht="14" x14ac:dyDescent="0.15">
      <c r="A95" s="140" t="str">
        <f t="shared" si="7"/>
        <v xml:space="preserve"> </v>
      </c>
      <c r="B95" s="130"/>
      <c r="C95" s="141">
        <f t="shared" si="4"/>
        <v>0</v>
      </c>
      <c r="D95" s="145"/>
      <c r="E95" s="143">
        <f t="shared" si="5"/>
        <v>0</v>
      </c>
      <c r="F95" s="144"/>
      <c r="G95" s="141">
        <f t="shared" si="6"/>
        <v>0</v>
      </c>
      <c r="H95" s="237"/>
      <c r="I95" s="241"/>
    </row>
    <row r="96" spans="1:20" s="240" customFormat="1" ht="14" x14ac:dyDescent="0.15">
      <c r="A96" s="140" t="str">
        <f t="shared" si="7"/>
        <v xml:space="preserve"> </v>
      </c>
      <c r="B96" s="130"/>
      <c r="C96" s="141">
        <f t="shared" si="4"/>
        <v>0</v>
      </c>
      <c r="D96" s="145"/>
      <c r="E96" s="143">
        <f t="shared" si="5"/>
        <v>0</v>
      </c>
      <c r="F96" s="144"/>
      <c r="G96" s="141">
        <f t="shared" si="6"/>
        <v>0</v>
      </c>
      <c r="H96" s="237"/>
      <c r="I96" s="241"/>
    </row>
    <row r="97" spans="1:9" s="240" customFormat="1" ht="14" x14ac:dyDescent="0.15">
      <c r="A97" s="140" t="str">
        <f t="shared" si="7"/>
        <v xml:space="preserve"> </v>
      </c>
      <c r="B97" s="130"/>
      <c r="C97" s="141">
        <f t="shared" si="4"/>
        <v>0</v>
      </c>
      <c r="D97" s="145"/>
      <c r="E97" s="143">
        <f t="shared" si="5"/>
        <v>0</v>
      </c>
      <c r="F97" s="144"/>
      <c r="G97" s="141">
        <f t="shared" si="6"/>
        <v>0</v>
      </c>
      <c r="H97" s="242"/>
      <c r="I97" s="241"/>
    </row>
    <row r="98" spans="1:9" s="240" customFormat="1" ht="14" x14ac:dyDescent="0.15">
      <c r="A98" s="140" t="str">
        <f t="shared" si="7"/>
        <v xml:space="preserve"> </v>
      </c>
      <c r="B98" s="130"/>
      <c r="C98" s="141">
        <f t="shared" si="4"/>
        <v>0</v>
      </c>
      <c r="D98" s="145"/>
      <c r="E98" s="143">
        <f t="shared" si="5"/>
        <v>0</v>
      </c>
      <c r="F98" s="144"/>
      <c r="G98" s="141">
        <f t="shared" si="6"/>
        <v>0</v>
      </c>
      <c r="H98" s="242"/>
      <c r="I98" s="241"/>
    </row>
    <row r="99" spans="1:9" s="240" customFormat="1" ht="14" x14ac:dyDescent="0.15">
      <c r="A99" s="140" t="str">
        <f t="shared" si="7"/>
        <v xml:space="preserve"> </v>
      </c>
      <c r="B99" s="130"/>
      <c r="C99" s="141">
        <f t="shared" si="4"/>
        <v>0</v>
      </c>
      <c r="D99" s="145"/>
      <c r="E99" s="143">
        <f t="shared" si="5"/>
        <v>0</v>
      </c>
      <c r="F99" s="144"/>
      <c r="G99" s="141">
        <f t="shared" si="6"/>
        <v>0</v>
      </c>
      <c r="H99" s="242"/>
      <c r="I99" s="241"/>
    </row>
    <row r="100" spans="1:9" s="240" customFormat="1" ht="14" x14ac:dyDescent="0.15">
      <c r="A100" s="140" t="str">
        <f t="shared" si="7"/>
        <v xml:space="preserve"> </v>
      </c>
      <c r="B100" s="130"/>
      <c r="C100" s="141">
        <f t="shared" si="4"/>
        <v>0</v>
      </c>
      <c r="D100" s="145"/>
      <c r="E100" s="143">
        <f t="shared" si="5"/>
        <v>0</v>
      </c>
      <c r="F100" s="144"/>
      <c r="G100" s="141">
        <f t="shared" si="6"/>
        <v>0</v>
      </c>
      <c r="H100" s="242"/>
      <c r="I100" s="241"/>
    </row>
    <row r="101" spans="1:9" s="240" customFormat="1" ht="14" x14ac:dyDescent="0.15">
      <c r="A101" s="140" t="str">
        <f t="shared" si="7"/>
        <v xml:space="preserve"> </v>
      </c>
      <c r="B101" s="130"/>
      <c r="C101" s="141">
        <f t="shared" si="4"/>
        <v>0</v>
      </c>
      <c r="D101" s="145"/>
      <c r="E101" s="143">
        <f t="shared" si="5"/>
        <v>0</v>
      </c>
      <c r="F101" s="144"/>
      <c r="G101" s="141">
        <f t="shared" si="6"/>
        <v>0</v>
      </c>
      <c r="H101" s="242"/>
      <c r="I101" s="241"/>
    </row>
    <row r="102" spans="1:9" s="240" customFormat="1" ht="14" x14ac:dyDescent="0.15">
      <c r="A102" s="140" t="str">
        <f t="shared" si="7"/>
        <v xml:space="preserve"> </v>
      </c>
      <c r="B102" s="130"/>
      <c r="C102" s="141">
        <f t="shared" si="4"/>
        <v>0</v>
      </c>
      <c r="D102" s="145"/>
      <c r="E102" s="143">
        <f t="shared" si="5"/>
        <v>0</v>
      </c>
      <c r="F102" s="144"/>
      <c r="G102" s="141">
        <f t="shared" si="6"/>
        <v>0</v>
      </c>
      <c r="H102" s="242"/>
      <c r="I102" s="241"/>
    </row>
    <row r="103" spans="1:9" s="240" customFormat="1" ht="14" x14ac:dyDescent="0.15">
      <c r="A103" s="140" t="str">
        <f t="shared" si="7"/>
        <v xml:space="preserve"> </v>
      </c>
      <c r="B103" s="130"/>
      <c r="C103" s="141">
        <f t="shared" si="4"/>
        <v>0</v>
      </c>
      <c r="D103" s="145"/>
      <c r="E103" s="143">
        <f t="shared" si="5"/>
        <v>0</v>
      </c>
      <c r="F103" s="144"/>
      <c r="G103" s="141">
        <f t="shared" si="6"/>
        <v>0</v>
      </c>
      <c r="H103" s="242"/>
      <c r="I103" s="241"/>
    </row>
    <row r="104" spans="1:9" s="240" customFormat="1" ht="14" x14ac:dyDescent="0.15">
      <c r="A104" s="140" t="str">
        <f t="shared" si="7"/>
        <v xml:space="preserve"> </v>
      </c>
      <c r="B104" s="130"/>
      <c r="C104" s="141">
        <f t="shared" si="4"/>
        <v>0</v>
      </c>
      <c r="D104" s="145"/>
      <c r="E104" s="143">
        <f t="shared" si="5"/>
        <v>0</v>
      </c>
      <c r="F104" s="144"/>
      <c r="G104" s="141">
        <f t="shared" si="6"/>
        <v>0</v>
      </c>
      <c r="H104" s="242"/>
      <c r="I104" s="241"/>
    </row>
    <row r="105" spans="1:9" s="240" customFormat="1" ht="14" x14ac:dyDescent="0.15">
      <c r="A105" s="140" t="str">
        <f t="shared" si="7"/>
        <v xml:space="preserve"> </v>
      </c>
      <c r="B105" s="130"/>
      <c r="C105" s="141">
        <f t="shared" si="4"/>
        <v>0</v>
      </c>
      <c r="D105" s="145"/>
      <c r="E105" s="143">
        <f t="shared" si="5"/>
        <v>0</v>
      </c>
      <c r="F105" s="144"/>
      <c r="G105" s="141">
        <f t="shared" si="6"/>
        <v>0</v>
      </c>
      <c r="H105" s="242"/>
      <c r="I105" s="241"/>
    </row>
    <row r="106" spans="1:9" s="240" customFormat="1" ht="14" x14ac:dyDescent="0.15">
      <c r="A106" s="140" t="str">
        <f t="shared" si="7"/>
        <v xml:space="preserve"> </v>
      </c>
      <c r="B106" s="130"/>
      <c r="C106" s="141">
        <f t="shared" si="4"/>
        <v>0</v>
      </c>
      <c r="D106" s="145"/>
      <c r="E106" s="143">
        <f t="shared" si="5"/>
        <v>0</v>
      </c>
      <c r="F106" s="144"/>
      <c r="G106" s="141">
        <f t="shared" si="6"/>
        <v>0</v>
      </c>
      <c r="H106" s="242"/>
      <c r="I106" s="241"/>
    </row>
    <row r="107" spans="1:9" s="240" customFormat="1" ht="14" x14ac:dyDescent="0.15">
      <c r="A107" s="140" t="str">
        <f t="shared" si="7"/>
        <v xml:space="preserve"> </v>
      </c>
      <c r="B107" s="130"/>
      <c r="C107" s="141">
        <f t="shared" si="4"/>
        <v>0</v>
      </c>
      <c r="D107" s="145"/>
      <c r="E107" s="143">
        <f t="shared" si="5"/>
        <v>0</v>
      </c>
      <c r="F107" s="144"/>
      <c r="G107" s="141">
        <f t="shared" si="6"/>
        <v>0</v>
      </c>
      <c r="H107" s="242"/>
      <c r="I107" s="241"/>
    </row>
    <row r="108" spans="1:9" s="240" customFormat="1" ht="14" x14ac:dyDescent="0.15">
      <c r="A108" s="140" t="str">
        <f t="shared" si="7"/>
        <v xml:space="preserve"> </v>
      </c>
      <c r="B108" s="130"/>
      <c r="C108" s="141">
        <f t="shared" si="4"/>
        <v>0</v>
      </c>
      <c r="D108" s="145"/>
      <c r="E108" s="143">
        <f t="shared" si="5"/>
        <v>0</v>
      </c>
      <c r="F108" s="144"/>
      <c r="G108" s="141">
        <f t="shared" si="6"/>
        <v>0</v>
      </c>
      <c r="H108" s="242"/>
      <c r="I108" s="241"/>
    </row>
    <row r="109" spans="1:9" s="240" customFormat="1" ht="14" x14ac:dyDescent="0.15">
      <c r="A109" s="140" t="str">
        <f t="shared" si="7"/>
        <v xml:space="preserve"> </v>
      </c>
      <c r="B109" s="130"/>
      <c r="C109" s="141">
        <f t="shared" si="4"/>
        <v>0</v>
      </c>
      <c r="D109" s="145"/>
      <c r="E109" s="143">
        <f t="shared" si="5"/>
        <v>0</v>
      </c>
      <c r="F109" s="144"/>
      <c r="G109" s="141">
        <f t="shared" si="6"/>
        <v>0</v>
      </c>
      <c r="H109" s="242"/>
      <c r="I109" s="241"/>
    </row>
    <row r="110" spans="1:9" s="240" customFormat="1" ht="14" x14ac:dyDescent="0.15">
      <c r="A110" s="140" t="str">
        <f t="shared" si="7"/>
        <v xml:space="preserve"> </v>
      </c>
      <c r="B110" s="130"/>
      <c r="C110" s="141">
        <f t="shared" si="4"/>
        <v>0</v>
      </c>
      <c r="D110" s="145"/>
      <c r="E110" s="143">
        <f t="shared" si="5"/>
        <v>0</v>
      </c>
      <c r="F110" s="144"/>
      <c r="G110" s="141">
        <f t="shared" si="6"/>
        <v>0</v>
      </c>
      <c r="H110" s="242"/>
      <c r="I110" s="241"/>
    </row>
    <row r="111" spans="1:9" s="240" customFormat="1" ht="14" x14ac:dyDescent="0.15">
      <c r="A111" s="140" t="str">
        <f t="shared" si="7"/>
        <v xml:space="preserve"> </v>
      </c>
      <c r="B111" s="130"/>
      <c r="C111" s="141">
        <f t="shared" si="4"/>
        <v>0</v>
      </c>
      <c r="D111" s="145"/>
      <c r="E111" s="143">
        <f t="shared" si="5"/>
        <v>0</v>
      </c>
      <c r="F111" s="144"/>
      <c r="G111" s="141">
        <f t="shared" si="6"/>
        <v>0</v>
      </c>
      <c r="H111" s="242"/>
      <c r="I111" s="241"/>
    </row>
    <row r="112" spans="1:9" s="240" customFormat="1" ht="14" x14ac:dyDescent="0.15">
      <c r="A112" s="140" t="str">
        <f t="shared" si="7"/>
        <v xml:space="preserve"> </v>
      </c>
      <c r="B112" s="130"/>
      <c r="C112" s="141">
        <f t="shared" si="4"/>
        <v>0</v>
      </c>
      <c r="D112" s="145"/>
      <c r="E112" s="143">
        <f t="shared" si="5"/>
        <v>0</v>
      </c>
      <c r="F112" s="144"/>
      <c r="G112" s="141">
        <f t="shared" si="6"/>
        <v>0</v>
      </c>
      <c r="H112" s="242"/>
      <c r="I112" s="241"/>
    </row>
    <row r="113" spans="1:9" s="240" customFormat="1" ht="14" x14ac:dyDescent="0.15">
      <c r="A113" s="140" t="str">
        <f t="shared" si="7"/>
        <v xml:space="preserve"> </v>
      </c>
      <c r="B113" s="130"/>
      <c r="C113" s="141">
        <f t="shared" si="4"/>
        <v>0</v>
      </c>
      <c r="D113" s="145"/>
      <c r="E113" s="143">
        <f t="shared" si="5"/>
        <v>0</v>
      </c>
      <c r="F113" s="144"/>
      <c r="G113" s="141">
        <f t="shared" si="6"/>
        <v>0</v>
      </c>
      <c r="H113" s="242"/>
      <c r="I113" s="241"/>
    </row>
    <row r="114" spans="1:9" s="240" customFormat="1" ht="14" x14ac:dyDescent="0.15">
      <c r="A114" s="140" t="str">
        <f t="shared" si="7"/>
        <v xml:space="preserve"> </v>
      </c>
      <c r="B114" s="130"/>
      <c r="C114" s="141">
        <f t="shared" si="4"/>
        <v>0</v>
      </c>
      <c r="D114" s="145"/>
      <c r="E114" s="143">
        <f t="shared" si="5"/>
        <v>0</v>
      </c>
      <c r="F114" s="144"/>
      <c r="G114" s="141">
        <f t="shared" si="6"/>
        <v>0</v>
      </c>
      <c r="H114" s="242"/>
      <c r="I114" s="241"/>
    </row>
    <row r="115" spans="1:9" s="240" customFormat="1" ht="14" x14ac:dyDescent="0.15">
      <c r="A115" s="140" t="str">
        <f t="shared" si="7"/>
        <v xml:space="preserve"> </v>
      </c>
      <c r="B115" s="130"/>
      <c r="C115" s="141">
        <f t="shared" si="4"/>
        <v>0</v>
      </c>
      <c r="D115" s="145"/>
      <c r="E115" s="143">
        <f t="shared" si="5"/>
        <v>0</v>
      </c>
      <c r="F115" s="144"/>
      <c r="G115" s="141">
        <f t="shared" si="6"/>
        <v>0</v>
      </c>
      <c r="H115" s="242"/>
      <c r="I115" s="241"/>
    </row>
    <row r="116" spans="1:9" s="240" customFormat="1" ht="14" x14ac:dyDescent="0.15">
      <c r="A116" s="140" t="str">
        <f t="shared" si="7"/>
        <v xml:space="preserve"> </v>
      </c>
      <c r="B116" s="130"/>
      <c r="C116" s="141">
        <f t="shared" si="4"/>
        <v>0</v>
      </c>
      <c r="D116" s="145"/>
      <c r="E116" s="143">
        <f t="shared" si="5"/>
        <v>0</v>
      </c>
      <c r="F116" s="144"/>
      <c r="G116" s="141">
        <f t="shared" si="6"/>
        <v>0</v>
      </c>
      <c r="H116" s="242"/>
      <c r="I116" s="241"/>
    </row>
    <row r="117" spans="1:9" s="240" customFormat="1" ht="14" x14ac:dyDescent="0.15">
      <c r="A117" s="140" t="str">
        <f t="shared" si="7"/>
        <v xml:space="preserve"> </v>
      </c>
      <c r="B117" s="130"/>
      <c r="C117" s="141">
        <f t="shared" si="4"/>
        <v>0</v>
      </c>
      <c r="D117" s="145"/>
      <c r="E117" s="143">
        <f t="shared" si="5"/>
        <v>0</v>
      </c>
      <c r="F117" s="144"/>
      <c r="G117" s="141">
        <f t="shared" si="6"/>
        <v>0</v>
      </c>
      <c r="H117" s="242"/>
      <c r="I117" s="241"/>
    </row>
    <row r="118" spans="1:9" s="240" customFormat="1" ht="14" x14ac:dyDescent="0.15">
      <c r="A118" s="140" t="str">
        <f t="shared" si="7"/>
        <v xml:space="preserve"> </v>
      </c>
      <c r="B118" s="130"/>
      <c r="C118" s="141">
        <f t="shared" si="4"/>
        <v>0</v>
      </c>
      <c r="D118" s="145"/>
      <c r="E118" s="143">
        <f t="shared" si="5"/>
        <v>0</v>
      </c>
      <c r="F118" s="144"/>
      <c r="G118" s="141">
        <f t="shared" si="6"/>
        <v>0</v>
      </c>
      <c r="H118" s="242"/>
      <c r="I118" s="241"/>
    </row>
    <row r="119" spans="1:9" s="240" customFormat="1" ht="14" x14ac:dyDescent="0.15">
      <c r="A119" s="140" t="str">
        <f t="shared" si="7"/>
        <v xml:space="preserve"> </v>
      </c>
      <c r="B119" s="130"/>
      <c r="C119" s="141">
        <f t="shared" si="4"/>
        <v>0</v>
      </c>
      <c r="D119" s="145"/>
      <c r="E119" s="143">
        <f t="shared" si="5"/>
        <v>0</v>
      </c>
      <c r="F119" s="144"/>
      <c r="G119" s="141">
        <f t="shared" si="6"/>
        <v>0</v>
      </c>
      <c r="H119" s="242"/>
      <c r="I119" s="241"/>
    </row>
    <row r="120" spans="1:9" s="240" customFormat="1" ht="14" x14ac:dyDescent="0.15">
      <c r="A120" s="140" t="str">
        <f t="shared" si="7"/>
        <v xml:space="preserve"> </v>
      </c>
      <c r="B120" s="130"/>
      <c r="C120" s="141">
        <f t="shared" si="4"/>
        <v>0</v>
      </c>
      <c r="D120" s="145"/>
      <c r="E120" s="143">
        <f t="shared" si="5"/>
        <v>0</v>
      </c>
      <c r="F120" s="144"/>
      <c r="G120" s="141">
        <f t="shared" si="6"/>
        <v>0</v>
      </c>
      <c r="H120" s="242"/>
      <c r="I120" s="241"/>
    </row>
    <row r="121" spans="1:9" s="240" customFormat="1" ht="14" x14ac:dyDescent="0.15">
      <c r="A121" s="140" t="str">
        <f t="shared" si="7"/>
        <v xml:space="preserve"> </v>
      </c>
      <c r="B121" s="130"/>
      <c r="C121" s="141">
        <f t="shared" si="4"/>
        <v>0</v>
      </c>
      <c r="D121" s="145"/>
      <c r="E121" s="143">
        <f t="shared" si="5"/>
        <v>0</v>
      </c>
      <c r="F121" s="144"/>
      <c r="G121" s="141">
        <f t="shared" si="6"/>
        <v>0</v>
      </c>
      <c r="H121" s="242"/>
      <c r="I121" s="241"/>
    </row>
    <row r="122" spans="1:9" s="240" customFormat="1" ht="14" x14ac:dyDescent="0.15">
      <c r="A122" s="140" t="str">
        <f t="shared" si="7"/>
        <v xml:space="preserve"> </v>
      </c>
      <c r="B122" s="130"/>
      <c r="C122" s="141">
        <f t="shared" si="4"/>
        <v>0</v>
      </c>
      <c r="D122" s="145"/>
      <c r="E122" s="143">
        <f t="shared" si="5"/>
        <v>0</v>
      </c>
      <c r="F122" s="144"/>
      <c r="G122" s="141">
        <f t="shared" si="6"/>
        <v>0</v>
      </c>
      <c r="H122" s="242"/>
      <c r="I122" s="241"/>
    </row>
    <row r="123" spans="1:9" s="240" customFormat="1" ht="14" x14ac:dyDescent="0.15">
      <c r="A123" s="140" t="str">
        <f t="shared" si="7"/>
        <v xml:space="preserve"> </v>
      </c>
      <c r="B123" s="130"/>
      <c r="C123" s="141">
        <f t="shared" si="4"/>
        <v>0</v>
      </c>
      <c r="D123" s="145"/>
      <c r="E123" s="143">
        <f t="shared" si="5"/>
        <v>0</v>
      </c>
      <c r="F123" s="144"/>
      <c r="G123" s="141">
        <f t="shared" si="6"/>
        <v>0</v>
      </c>
      <c r="H123" s="242"/>
      <c r="I123" s="241"/>
    </row>
    <row r="124" spans="1:9" s="240" customFormat="1" ht="14" x14ac:dyDescent="0.15">
      <c r="A124" s="140" t="str">
        <f t="shared" si="7"/>
        <v xml:space="preserve"> </v>
      </c>
      <c r="B124" s="130"/>
      <c r="C124" s="141">
        <f t="shared" si="4"/>
        <v>0</v>
      </c>
      <c r="D124" s="145"/>
      <c r="E124" s="143">
        <f t="shared" si="5"/>
        <v>0</v>
      </c>
      <c r="F124" s="144"/>
      <c r="G124" s="141">
        <f t="shared" si="6"/>
        <v>0</v>
      </c>
      <c r="H124" s="242"/>
      <c r="I124" s="241"/>
    </row>
    <row r="125" spans="1:9" s="240" customFormat="1" ht="14" x14ac:dyDescent="0.15">
      <c r="A125" s="140" t="str">
        <f t="shared" si="7"/>
        <v xml:space="preserve"> </v>
      </c>
      <c r="B125" s="130"/>
      <c r="C125" s="141">
        <f t="shared" si="4"/>
        <v>0</v>
      </c>
      <c r="D125" s="145"/>
      <c r="E125" s="143">
        <f t="shared" si="5"/>
        <v>0</v>
      </c>
      <c r="F125" s="144"/>
      <c r="G125" s="141">
        <f t="shared" si="6"/>
        <v>0</v>
      </c>
      <c r="H125" s="242"/>
      <c r="I125" s="241"/>
    </row>
    <row r="126" spans="1:9" s="240" customFormat="1" ht="14" x14ac:dyDescent="0.15">
      <c r="A126" s="140" t="str">
        <f t="shared" si="7"/>
        <v xml:space="preserve"> </v>
      </c>
      <c r="B126" s="130"/>
      <c r="C126" s="141">
        <f t="shared" si="4"/>
        <v>0</v>
      </c>
      <c r="D126" s="145"/>
      <c r="E126" s="143">
        <f t="shared" si="5"/>
        <v>0</v>
      </c>
      <c r="F126" s="144"/>
      <c r="G126" s="141">
        <f t="shared" si="6"/>
        <v>0</v>
      </c>
      <c r="H126" s="242"/>
      <c r="I126" s="241"/>
    </row>
    <row r="127" spans="1:9" s="240" customFormat="1" ht="14" x14ac:dyDescent="0.15">
      <c r="A127" s="140" t="str">
        <f t="shared" si="7"/>
        <v xml:space="preserve"> </v>
      </c>
      <c r="B127" s="130"/>
      <c r="C127" s="141">
        <f t="shared" si="4"/>
        <v>0</v>
      </c>
      <c r="D127" s="145"/>
      <c r="E127" s="143">
        <f t="shared" si="5"/>
        <v>0</v>
      </c>
      <c r="F127" s="144"/>
      <c r="G127" s="141">
        <f t="shared" si="6"/>
        <v>0</v>
      </c>
      <c r="H127" s="242"/>
      <c r="I127" s="241"/>
    </row>
    <row r="128" spans="1:9" s="240" customFormat="1" ht="14" x14ac:dyDescent="0.15">
      <c r="A128" s="140" t="str">
        <f t="shared" si="7"/>
        <v xml:space="preserve"> </v>
      </c>
      <c r="B128" s="130"/>
      <c r="C128" s="141">
        <f t="shared" si="4"/>
        <v>0</v>
      </c>
      <c r="D128" s="145"/>
      <c r="E128" s="143">
        <f t="shared" si="5"/>
        <v>0</v>
      </c>
      <c r="F128" s="144"/>
      <c r="G128" s="141">
        <f t="shared" si="6"/>
        <v>0</v>
      </c>
      <c r="H128" s="242"/>
      <c r="I128" s="241"/>
    </row>
    <row r="129" spans="1:9" s="240" customFormat="1" ht="14" x14ac:dyDescent="0.15">
      <c r="A129" s="140" t="str">
        <f t="shared" si="7"/>
        <v xml:space="preserve"> </v>
      </c>
      <c r="B129" s="130"/>
      <c r="C129" s="141">
        <f t="shared" si="4"/>
        <v>0</v>
      </c>
      <c r="D129" s="145"/>
      <c r="E129" s="143">
        <f t="shared" si="5"/>
        <v>0</v>
      </c>
      <c r="F129" s="144"/>
      <c r="G129" s="141">
        <f t="shared" si="6"/>
        <v>0</v>
      </c>
      <c r="H129" s="242"/>
      <c r="I129" s="241"/>
    </row>
    <row r="130" spans="1:9" s="240" customFormat="1" ht="14" x14ac:dyDescent="0.15">
      <c r="A130" s="140" t="str">
        <f t="shared" si="7"/>
        <v xml:space="preserve"> </v>
      </c>
      <c r="B130" s="130"/>
      <c r="C130" s="141">
        <f t="shared" si="4"/>
        <v>0</v>
      </c>
      <c r="D130" s="145"/>
      <c r="E130" s="143">
        <f t="shared" si="5"/>
        <v>0</v>
      </c>
      <c r="F130" s="144"/>
      <c r="G130" s="141">
        <f t="shared" si="6"/>
        <v>0</v>
      </c>
      <c r="H130" s="242"/>
      <c r="I130" s="241"/>
    </row>
    <row r="131" spans="1:9" s="240" customFormat="1" ht="14" x14ac:dyDescent="0.15">
      <c r="A131" s="140" t="str">
        <f t="shared" si="7"/>
        <v xml:space="preserve"> </v>
      </c>
      <c r="B131" s="130"/>
      <c r="C131" s="141">
        <f t="shared" si="4"/>
        <v>0</v>
      </c>
      <c r="D131" s="145"/>
      <c r="E131" s="143">
        <f t="shared" si="5"/>
        <v>0</v>
      </c>
      <c r="F131" s="144"/>
      <c r="G131" s="141">
        <f t="shared" si="6"/>
        <v>0</v>
      </c>
      <c r="H131" s="242"/>
      <c r="I131" s="241"/>
    </row>
    <row r="132" spans="1:9" s="240" customFormat="1" ht="14" x14ac:dyDescent="0.15">
      <c r="A132" s="140" t="str">
        <f t="shared" si="7"/>
        <v xml:space="preserve"> </v>
      </c>
      <c r="B132" s="130"/>
      <c r="C132" s="141">
        <f t="shared" si="4"/>
        <v>0</v>
      </c>
      <c r="D132" s="145"/>
      <c r="E132" s="143">
        <f t="shared" si="5"/>
        <v>0</v>
      </c>
      <c r="F132" s="144"/>
      <c r="G132" s="141">
        <f t="shared" si="6"/>
        <v>0</v>
      </c>
      <c r="H132" s="242"/>
      <c r="I132" s="241"/>
    </row>
    <row r="133" spans="1:9" s="240" customFormat="1" ht="14" x14ac:dyDescent="0.15">
      <c r="A133" s="140" t="str">
        <f t="shared" si="7"/>
        <v xml:space="preserve"> </v>
      </c>
      <c r="B133" s="130"/>
      <c r="C133" s="141">
        <f t="shared" si="4"/>
        <v>0</v>
      </c>
      <c r="D133" s="145"/>
      <c r="E133" s="143">
        <f t="shared" si="5"/>
        <v>0</v>
      </c>
      <c r="F133" s="144"/>
      <c r="G133" s="141">
        <f t="shared" si="6"/>
        <v>0</v>
      </c>
      <c r="H133" s="242"/>
      <c r="I133" s="241"/>
    </row>
    <row r="134" spans="1:9" s="240" customFormat="1" ht="14" x14ac:dyDescent="0.15">
      <c r="A134" s="140" t="str">
        <f t="shared" si="7"/>
        <v xml:space="preserve"> </v>
      </c>
      <c r="B134" s="130"/>
      <c r="C134" s="141">
        <f t="shared" si="4"/>
        <v>0</v>
      </c>
      <c r="D134" s="145"/>
      <c r="E134" s="143">
        <f t="shared" si="5"/>
        <v>0</v>
      </c>
      <c r="F134" s="144"/>
      <c r="G134" s="141">
        <f t="shared" si="6"/>
        <v>0</v>
      </c>
      <c r="H134" s="242"/>
      <c r="I134" s="241"/>
    </row>
    <row r="135" spans="1:9" s="240" customFormat="1" ht="14" x14ac:dyDescent="0.15">
      <c r="A135" s="140" t="str">
        <f t="shared" si="7"/>
        <v xml:space="preserve"> </v>
      </c>
      <c r="B135" s="130"/>
      <c r="C135" s="141">
        <f t="shared" si="4"/>
        <v>0</v>
      </c>
      <c r="D135" s="145"/>
      <c r="E135" s="143">
        <f t="shared" si="5"/>
        <v>0</v>
      </c>
      <c r="F135" s="144"/>
      <c r="G135" s="141">
        <f t="shared" si="6"/>
        <v>0</v>
      </c>
      <c r="H135" s="242"/>
      <c r="I135" s="241"/>
    </row>
    <row r="136" spans="1:9" s="240" customFormat="1" ht="14" x14ac:dyDescent="0.15">
      <c r="A136" s="140" t="str">
        <f t="shared" si="7"/>
        <v xml:space="preserve"> </v>
      </c>
      <c r="B136" s="130"/>
      <c r="C136" s="141">
        <f t="shared" si="4"/>
        <v>0</v>
      </c>
      <c r="D136" s="145"/>
      <c r="E136" s="143">
        <f t="shared" si="5"/>
        <v>0</v>
      </c>
      <c r="F136" s="144"/>
      <c r="G136" s="141">
        <f t="shared" si="6"/>
        <v>0</v>
      </c>
      <c r="H136" s="242"/>
      <c r="I136" s="241"/>
    </row>
    <row r="137" spans="1:9" s="240" customFormat="1" ht="14" x14ac:dyDescent="0.15">
      <c r="A137" s="140" t="str">
        <f t="shared" si="7"/>
        <v xml:space="preserve"> </v>
      </c>
      <c r="B137" s="130"/>
      <c r="C137" s="141">
        <f t="shared" si="4"/>
        <v>0</v>
      </c>
      <c r="D137" s="145"/>
      <c r="E137" s="143">
        <f t="shared" si="5"/>
        <v>0</v>
      </c>
      <c r="F137" s="144"/>
      <c r="G137" s="141">
        <f t="shared" si="6"/>
        <v>0</v>
      </c>
      <c r="H137" s="242"/>
      <c r="I137" s="241"/>
    </row>
    <row r="138" spans="1:9" s="240" customFormat="1" ht="14" x14ac:dyDescent="0.15">
      <c r="A138" s="140" t="str">
        <f t="shared" si="7"/>
        <v xml:space="preserve"> </v>
      </c>
      <c r="B138" s="130"/>
      <c r="C138" s="141">
        <f t="shared" si="4"/>
        <v>0</v>
      </c>
      <c r="D138" s="145"/>
      <c r="E138" s="143">
        <f t="shared" si="5"/>
        <v>0</v>
      </c>
      <c r="F138" s="144"/>
      <c r="G138" s="141">
        <f t="shared" si="6"/>
        <v>0</v>
      </c>
      <c r="H138" s="242"/>
      <c r="I138" s="241"/>
    </row>
    <row r="139" spans="1:9" s="240" customFormat="1" ht="14" x14ac:dyDescent="0.15">
      <c r="A139" s="140" t="str">
        <f t="shared" si="7"/>
        <v xml:space="preserve"> </v>
      </c>
      <c r="B139" s="130"/>
      <c r="C139" s="141">
        <f t="shared" si="4"/>
        <v>0</v>
      </c>
      <c r="D139" s="145"/>
      <c r="E139" s="143">
        <f t="shared" si="5"/>
        <v>0</v>
      </c>
      <c r="F139" s="144"/>
      <c r="G139" s="141">
        <f t="shared" si="6"/>
        <v>0</v>
      </c>
      <c r="H139" s="242"/>
      <c r="I139" s="241"/>
    </row>
    <row r="140" spans="1:9" s="240" customFormat="1" ht="14" x14ac:dyDescent="0.15">
      <c r="A140" s="140" t="str">
        <f t="shared" si="7"/>
        <v xml:space="preserve"> </v>
      </c>
      <c r="B140" s="130"/>
      <c r="C140" s="141">
        <f t="shared" si="4"/>
        <v>0</v>
      </c>
      <c r="D140" s="145"/>
      <c r="E140" s="143">
        <f t="shared" si="5"/>
        <v>0</v>
      </c>
      <c r="F140" s="144"/>
      <c r="G140" s="141">
        <f t="shared" si="6"/>
        <v>0</v>
      </c>
      <c r="H140" s="242"/>
      <c r="I140" s="241"/>
    </row>
    <row r="141" spans="1:9" s="240" customFormat="1" ht="14" x14ac:dyDescent="0.15">
      <c r="A141" s="140" t="str">
        <f t="shared" si="7"/>
        <v xml:space="preserve"> </v>
      </c>
      <c r="B141" s="130"/>
      <c r="C141" s="141">
        <f t="shared" si="4"/>
        <v>0</v>
      </c>
      <c r="D141" s="145"/>
      <c r="E141" s="143">
        <f t="shared" si="5"/>
        <v>0</v>
      </c>
      <c r="F141" s="144"/>
      <c r="G141" s="141">
        <f t="shared" si="6"/>
        <v>0</v>
      </c>
      <c r="H141" s="242"/>
      <c r="I141" s="241"/>
    </row>
    <row r="142" spans="1:9" s="240" customFormat="1" ht="14" x14ac:dyDescent="0.15">
      <c r="A142" s="140" t="str">
        <f t="shared" si="7"/>
        <v xml:space="preserve"> </v>
      </c>
      <c r="B142" s="130"/>
      <c r="C142" s="141">
        <f t="shared" si="4"/>
        <v>0</v>
      </c>
      <c r="D142" s="145"/>
      <c r="E142" s="143">
        <f t="shared" si="5"/>
        <v>0</v>
      </c>
      <c r="F142" s="144"/>
      <c r="G142" s="141">
        <f t="shared" si="6"/>
        <v>0</v>
      </c>
      <c r="H142" s="242"/>
      <c r="I142" s="241"/>
    </row>
    <row r="143" spans="1:9" s="240" customFormat="1" ht="14" x14ac:dyDescent="0.15">
      <c r="A143" s="140" t="str">
        <f t="shared" si="7"/>
        <v xml:space="preserve"> </v>
      </c>
      <c r="B143" s="130"/>
      <c r="C143" s="141">
        <f t="shared" si="4"/>
        <v>0</v>
      </c>
      <c r="D143" s="145"/>
      <c r="E143" s="143">
        <f t="shared" si="5"/>
        <v>0</v>
      </c>
      <c r="F143" s="144"/>
      <c r="G143" s="141">
        <f t="shared" si="6"/>
        <v>0</v>
      </c>
      <c r="H143" s="242"/>
      <c r="I143" s="241"/>
    </row>
    <row r="144" spans="1:9" s="240" customFormat="1" ht="14" x14ac:dyDescent="0.15">
      <c r="A144" s="140" t="str">
        <f t="shared" si="7"/>
        <v xml:space="preserve"> </v>
      </c>
      <c r="B144" s="130"/>
      <c r="C144" s="141">
        <f t="shared" ref="C144:C207" si="8">IF(($G143&gt;$G$10),$G$10,($G143+($G143*$G$8)/12))</f>
        <v>0</v>
      </c>
      <c r="D144" s="145"/>
      <c r="E144" s="143">
        <f t="shared" ref="E144:E207" si="9">IF(($G143&gt;0),$E143-1,0)</f>
        <v>0</v>
      </c>
      <c r="F144" s="144"/>
      <c r="G144" s="141">
        <f t="shared" ref="G144:G207" si="10">$G143+(($G143*$G$8)/12)-$C144</f>
        <v>0</v>
      </c>
      <c r="H144" s="242"/>
      <c r="I144" s="241"/>
    </row>
    <row r="145" spans="1:9" s="240" customFormat="1" ht="14" x14ac:dyDescent="0.15">
      <c r="A145" s="140" t="str">
        <f t="shared" ref="A145:A208" si="11">IF(G144&gt;0,SUM(A144+1)," ")</f>
        <v xml:space="preserve"> </v>
      </c>
      <c r="B145" s="130"/>
      <c r="C145" s="141">
        <f t="shared" si="8"/>
        <v>0</v>
      </c>
      <c r="D145" s="145"/>
      <c r="E145" s="143">
        <f t="shared" si="9"/>
        <v>0</v>
      </c>
      <c r="F145" s="144"/>
      <c r="G145" s="141">
        <f t="shared" si="10"/>
        <v>0</v>
      </c>
      <c r="H145" s="242"/>
      <c r="I145" s="241"/>
    </row>
    <row r="146" spans="1:9" s="240" customFormat="1" ht="14" x14ac:dyDescent="0.15">
      <c r="A146" s="140" t="str">
        <f t="shared" si="11"/>
        <v xml:space="preserve"> </v>
      </c>
      <c r="B146" s="130"/>
      <c r="C146" s="141">
        <f t="shared" si="8"/>
        <v>0</v>
      </c>
      <c r="D146" s="145"/>
      <c r="E146" s="143">
        <f t="shared" si="9"/>
        <v>0</v>
      </c>
      <c r="F146" s="144"/>
      <c r="G146" s="141">
        <f t="shared" si="10"/>
        <v>0</v>
      </c>
      <c r="H146" s="242"/>
      <c r="I146" s="241"/>
    </row>
    <row r="147" spans="1:9" s="240" customFormat="1" ht="14" x14ac:dyDescent="0.15">
      <c r="A147" s="140" t="str">
        <f t="shared" si="11"/>
        <v xml:space="preserve"> </v>
      </c>
      <c r="B147" s="130"/>
      <c r="C147" s="141">
        <f t="shared" si="8"/>
        <v>0</v>
      </c>
      <c r="D147" s="145"/>
      <c r="E147" s="143">
        <f t="shared" si="9"/>
        <v>0</v>
      </c>
      <c r="F147" s="144"/>
      <c r="G147" s="141">
        <f t="shared" si="10"/>
        <v>0</v>
      </c>
      <c r="H147" s="242"/>
      <c r="I147" s="241"/>
    </row>
    <row r="148" spans="1:9" s="240" customFormat="1" ht="14" x14ac:dyDescent="0.15">
      <c r="A148" s="140" t="str">
        <f t="shared" si="11"/>
        <v xml:space="preserve"> </v>
      </c>
      <c r="B148" s="130"/>
      <c r="C148" s="141">
        <f t="shared" si="8"/>
        <v>0</v>
      </c>
      <c r="D148" s="145"/>
      <c r="E148" s="143">
        <f t="shared" si="9"/>
        <v>0</v>
      </c>
      <c r="F148" s="144"/>
      <c r="G148" s="141">
        <f t="shared" si="10"/>
        <v>0</v>
      </c>
      <c r="H148" s="242"/>
      <c r="I148" s="241"/>
    </row>
    <row r="149" spans="1:9" s="240" customFormat="1" ht="14" x14ac:dyDescent="0.15">
      <c r="A149" s="140" t="str">
        <f t="shared" si="11"/>
        <v xml:space="preserve"> </v>
      </c>
      <c r="B149" s="130"/>
      <c r="C149" s="141">
        <f t="shared" si="8"/>
        <v>0</v>
      </c>
      <c r="D149" s="145"/>
      <c r="E149" s="143">
        <f t="shared" si="9"/>
        <v>0</v>
      </c>
      <c r="F149" s="144"/>
      <c r="G149" s="141">
        <f t="shared" si="10"/>
        <v>0</v>
      </c>
      <c r="H149" s="242"/>
      <c r="I149" s="241"/>
    </row>
    <row r="150" spans="1:9" s="240" customFormat="1" ht="14" x14ac:dyDescent="0.15">
      <c r="A150" s="140" t="str">
        <f t="shared" si="11"/>
        <v xml:space="preserve"> </v>
      </c>
      <c r="B150" s="130"/>
      <c r="C150" s="141">
        <f t="shared" si="8"/>
        <v>0</v>
      </c>
      <c r="D150" s="145"/>
      <c r="E150" s="143">
        <f t="shared" si="9"/>
        <v>0</v>
      </c>
      <c r="F150" s="144"/>
      <c r="G150" s="141">
        <f t="shared" si="10"/>
        <v>0</v>
      </c>
      <c r="H150" s="242"/>
      <c r="I150" s="241"/>
    </row>
    <row r="151" spans="1:9" s="240" customFormat="1" ht="14" x14ac:dyDescent="0.15">
      <c r="A151" s="140" t="str">
        <f t="shared" si="11"/>
        <v xml:space="preserve"> </v>
      </c>
      <c r="B151" s="130"/>
      <c r="C151" s="141">
        <f t="shared" si="8"/>
        <v>0</v>
      </c>
      <c r="D151" s="145"/>
      <c r="E151" s="143">
        <f t="shared" si="9"/>
        <v>0</v>
      </c>
      <c r="F151" s="144"/>
      <c r="G151" s="141">
        <f t="shared" si="10"/>
        <v>0</v>
      </c>
      <c r="H151" s="242"/>
      <c r="I151" s="241"/>
    </row>
    <row r="152" spans="1:9" s="240" customFormat="1" ht="14" x14ac:dyDescent="0.15">
      <c r="A152" s="140" t="str">
        <f t="shared" si="11"/>
        <v xml:space="preserve"> </v>
      </c>
      <c r="B152" s="130"/>
      <c r="C152" s="141">
        <f t="shared" si="8"/>
        <v>0</v>
      </c>
      <c r="D152" s="145"/>
      <c r="E152" s="143">
        <f t="shared" si="9"/>
        <v>0</v>
      </c>
      <c r="F152" s="144"/>
      <c r="G152" s="141">
        <f t="shared" si="10"/>
        <v>0</v>
      </c>
      <c r="H152" s="242"/>
      <c r="I152" s="241"/>
    </row>
    <row r="153" spans="1:9" s="240" customFormat="1" ht="14" x14ac:dyDescent="0.15">
      <c r="A153" s="140" t="str">
        <f t="shared" si="11"/>
        <v xml:space="preserve"> </v>
      </c>
      <c r="B153" s="130"/>
      <c r="C153" s="141">
        <f t="shared" si="8"/>
        <v>0</v>
      </c>
      <c r="D153" s="145"/>
      <c r="E153" s="143">
        <f t="shared" si="9"/>
        <v>0</v>
      </c>
      <c r="F153" s="144"/>
      <c r="G153" s="141">
        <f t="shared" si="10"/>
        <v>0</v>
      </c>
      <c r="H153" s="242"/>
      <c r="I153" s="241"/>
    </row>
    <row r="154" spans="1:9" s="240" customFormat="1" ht="14" x14ac:dyDescent="0.15">
      <c r="A154" s="140" t="str">
        <f t="shared" si="11"/>
        <v xml:space="preserve"> </v>
      </c>
      <c r="B154" s="130"/>
      <c r="C154" s="141">
        <f t="shared" si="8"/>
        <v>0</v>
      </c>
      <c r="D154" s="145"/>
      <c r="E154" s="143">
        <f t="shared" si="9"/>
        <v>0</v>
      </c>
      <c r="F154" s="144"/>
      <c r="G154" s="141">
        <f t="shared" si="10"/>
        <v>0</v>
      </c>
      <c r="H154" s="242"/>
      <c r="I154" s="241"/>
    </row>
    <row r="155" spans="1:9" s="240" customFormat="1" ht="14" x14ac:dyDescent="0.15">
      <c r="A155" s="140" t="str">
        <f t="shared" si="11"/>
        <v xml:space="preserve"> </v>
      </c>
      <c r="B155" s="130"/>
      <c r="C155" s="141">
        <f t="shared" si="8"/>
        <v>0</v>
      </c>
      <c r="D155" s="145"/>
      <c r="E155" s="143">
        <f t="shared" si="9"/>
        <v>0</v>
      </c>
      <c r="F155" s="144"/>
      <c r="G155" s="141">
        <f t="shared" si="10"/>
        <v>0</v>
      </c>
      <c r="H155" s="242"/>
      <c r="I155" s="241"/>
    </row>
    <row r="156" spans="1:9" s="240" customFormat="1" ht="14" x14ac:dyDescent="0.15">
      <c r="A156" s="140" t="str">
        <f t="shared" si="11"/>
        <v xml:space="preserve"> </v>
      </c>
      <c r="B156" s="130"/>
      <c r="C156" s="141">
        <f t="shared" si="8"/>
        <v>0</v>
      </c>
      <c r="D156" s="145"/>
      <c r="E156" s="143">
        <f t="shared" si="9"/>
        <v>0</v>
      </c>
      <c r="F156" s="144"/>
      <c r="G156" s="141">
        <f t="shared" si="10"/>
        <v>0</v>
      </c>
      <c r="H156" s="242"/>
      <c r="I156" s="241"/>
    </row>
    <row r="157" spans="1:9" s="240" customFormat="1" ht="14" x14ac:dyDescent="0.15">
      <c r="A157" s="140" t="str">
        <f t="shared" si="11"/>
        <v xml:space="preserve"> </v>
      </c>
      <c r="B157" s="130"/>
      <c r="C157" s="141">
        <f t="shared" si="8"/>
        <v>0</v>
      </c>
      <c r="D157" s="145"/>
      <c r="E157" s="143">
        <f t="shared" si="9"/>
        <v>0</v>
      </c>
      <c r="F157" s="144"/>
      <c r="G157" s="141">
        <f t="shared" si="10"/>
        <v>0</v>
      </c>
      <c r="H157" s="242"/>
      <c r="I157" s="241"/>
    </row>
    <row r="158" spans="1:9" s="240" customFormat="1" ht="14" x14ac:dyDescent="0.15">
      <c r="A158" s="140" t="str">
        <f t="shared" si="11"/>
        <v xml:space="preserve"> </v>
      </c>
      <c r="B158" s="130"/>
      <c r="C158" s="141">
        <f t="shared" si="8"/>
        <v>0</v>
      </c>
      <c r="D158" s="145"/>
      <c r="E158" s="143">
        <f t="shared" si="9"/>
        <v>0</v>
      </c>
      <c r="F158" s="144"/>
      <c r="G158" s="141">
        <f t="shared" si="10"/>
        <v>0</v>
      </c>
      <c r="H158" s="242"/>
      <c r="I158" s="241"/>
    </row>
    <row r="159" spans="1:9" s="240" customFormat="1" ht="14" x14ac:dyDescent="0.15">
      <c r="A159" s="140" t="str">
        <f t="shared" si="11"/>
        <v xml:space="preserve"> </v>
      </c>
      <c r="B159" s="130"/>
      <c r="C159" s="141">
        <f t="shared" si="8"/>
        <v>0</v>
      </c>
      <c r="D159" s="145"/>
      <c r="E159" s="143">
        <f t="shared" si="9"/>
        <v>0</v>
      </c>
      <c r="F159" s="144"/>
      <c r="G159" s="141">
        <f t="shared" si="10"/>
        <v>0</v>
      </c>
      <c r="H159" s="242"/>
      <c r="I159" s="241"/>
    </row>
    <row r="160" spans="1:9" s="240" customFormat="1" ht="14" x14ac:dyDescent="0.15">
      <c r="A160" s="140" t="str">
        <f t="shared" si="11"/>
        <v xml:space="preserve"> </v>
      </c>
      <c r="B160" s="130"/>
      <c r="C160" s="141">
        <f t="shared" si="8"/>
        <v>0</v>
      </c>
      <c r="D160" s="145"/>
      <c r="E160" s="143">
        <f t="shared" si="9"/>
        <v>0</v>
      </c>
      <c r="F160" s="144"/>
      <c r="G160" s="141">
        <f t="shared" si="10"/>
        <v>0</v>
      </c>
      <c r="H160" s="242"/>
      <c r="I160" s="241"/>
    </row>
    <row r="161" spans="1:9" s="240" customFormat="1" ht="14" x14ac:dyDescent="0.15">
      <c r="A161" s="140" t="str">
        <f t="shared" si="11"/>
        <v xml:space="preserve"> </v>
      </c>
      <c r="B161" s="130"/>
      <c r="C161" s="141">
        <f t="shared" si="8"/>
        <v>0</v>
      </c>
      <c r="D161" s="145"/>
      <c r="E161" s="143">
        <f t="shared" si="9"/>
        <v>0</v>
      </c>
      <c r="F161" s="144"/>
      <c r="G161" s="141">
        <f t="shared" si="10"/>
        <v>0</v>
      </c>
      <c r="H161" s="242"/>
      <c r="I161" s="241"/>
    </row>
    <row r="162" spans="1:9" s="240" customFormat="1" ht="14" x14ac:dyDescent="0.15">
      <c r="A162" s="140" t="str">
        <f t="shared" si="11"/>
        <v xml:space="preserve"> </v>
      </c>
      <c r="B162" s="130"/>
      <c r="C162" s="141">
        <f t="shared" si="8"/>
        <v>0</v>
      </c>
      <c r="D162" s="145"/>
      <c r="E162" s="143">
        <f t="shared" si="9"/>
        <v>0</v>
      </c>
      <c r="F162" s="144"/>
      <c r="G162" s="141">
        <f t="shared" si="10"/>
        <v>0</v>
      </c>
      <c r="H162" s="242"/>
      <c r="I162" s="241"/>
    </row>
    <row r="163" spans="1:9" s="240" customFormat="1" ht="14" x14ac:dyDescent="0.15">
      <c r="A163" s="140" t="str">
        <f t="shared" si="11"/>
        <v xml:space="preserve"> </v>
      </c>
      <c r="B163" s="130"/>
      <c r="C163" s="141">
        <f t="shared" si="8"/>
        <v>0</v>
      </c>
      <c r="D163" s="145"/>
      <c r="E163" s="143">
        <f t="shared" si="9"/>
        <v>0</v>
      </c>
      <c r="F163" s="144"/>
      <c r="G163" s="141">
        <f t="shared" si="10"/>
        <v>0</v>
      </c>
      <c r="H163" s="242"/>
      <c r="I163" s="241"/>
    </row>
    <row r="164" spans="1:9" s="240" customFormat="1" ht="14" x14ac:dyDescent="0.15">
      <c r="A164" s="140" t="str">
        <f t="shared" si="11"/>
        <v xml:space="preserve"> </v>
      </c>
      <c r="B164" s="130"/>
      <c r="C164" s="141">
        <f t="shared" si="8"/>
        <v>0</v>
      </c>
      <c r="D164" s="145"/>
      <c r="E164" s="143">
        <f t="shared" si="9"/>
        <v>0</v>
      </c>
      <c r="F164" s="144"/>
      <c r="G164" s="141">
        <f t="shared" si="10"/>
        <v>0</v>
      </c>
      <c r="H164" s="242"/>
      <c r="I164" s="241"/>
    </row>
    <row r="165" spans="1:9" s="240" customFormat="1" ht="14" x14ac:dyDescent="0.15">
      <c r="A165" s="140" t="str">
        <f t="shared" si="11"/>
        <v xml:space="preserve"> </v>
      </c>
      <c r="B165" s="130"/>
      <c r="C165" s="141">
        <f t="shared" si="8"/>
        <v>0</v>
      </c>
      <c r="D165" s="145"/>
      <c r="E165" s="143">
        <f t="shared" si="9"/>
        <v>0</v>
      </c>
      <c r="F165" s="144"/>
      <c r="G165" s="141">
        <f t="shared" si="10"/>
        <v>0</v>
      </c>
      <c r="H165" s="242"/>
      <c r="I165" s="241"/>
    </row>
    <row r="166" spans="1:9" s="240" customFormat="1" ht="14" x14ac:dyDescent="0.15">
      <c r="A166" s="140" t="str">
        <f t="shared" si="11"/>
        <v xml:space="preserve"> </v>
      </c>
      <c r="B166" s="130"/>
      <c r="C166" s="141">
        <f t="shared" si="8"/>
        <v>0</v>
      </c>
      <c r="D166" s="145"/>
      <c r="E166" s="143">
        <f t="shared" si="9"/>
        <v>0</v>
      </c>
      <c r="F166" s="144"/>
      <c r="G166" s="141">
        <f t="shared" si="10"/>
        <v>0</v>
      </c>
      <c r="H166" s="242"/>
      <c r="I166" s="241"/>
    </row>
    <row r="167" spans="1:9" s="240" customFormat="1" ht="14" x14ac:dyDescent="0.15">
      <c r="A167" s="140" t="str">
        <f t="shared" si="11"/>
        <v xml:space="preserve"> </v>
      </c>
      <c r="B167" s="130"/>
      <c r="C167" s="141">
        <f t="shared" si="8"/>
        <v>0</v>
      </c>
      <c r="D167" s="145"/>
      <c r="E167" s="143">
        <f t="shared" si="9"/>
        <v>0</v>
      </c>
      <c r="F167" s="144"/>
      <c r="G167" s="141">
        <f t="shared" si="10"/>
        <v>0</v>
      </c>
      <c r="H167" s="242"/>
      <c r="I167" s="241"/>
    </row>
    <row r="168" spans="1:9" s="240" customFormat="1" ht="14" x14ac:dyDescent="0.15">
      <c r="A168" s="140" t="str">
        <f t="shared" si="11"/>
        <v xml:space="preserve"> </v>
      </c>
      <c r="B168" s="130"/>
      <c r="C168" s="141">
        <f t="shared" si="8"/>
        <v>0</v>
      </c>
      <c r="D168" s="145"/>
      <c r="E168" s="143">
        <f t="shared" si="9"/>
        <v>0</v>
      </c>
      <c r="F168" s="144"/>
      <c r="G168" s="141">
        <f t="shared" si="10"/>
        <v>0</v>
      </c>
      <c r="H168" s="242"/>
      <c r="I168" s="241"/>
    </row>
    <row r="169" spans="1:9" s="240" customFormat="1" ht="14" x14ac:dyDescent="0.15">
      <c r="A169" s="140" t="str">
        <f t="shared" si="11"/>
        <v xml:space="preserve"> </v>
      </c>
      <c r="B169" s="130"/>
      <c r="C169" s="141">
        <f t="shared" si="8"/>
        <v>0</v>
      </c>
      <c r="D169" s="145"/>
      <c r="E169" s="143">
        <f t="shared" si="9"/>
        <v>0</v>
      </c>
      <c r="F169" s="144"/>
      <c r="G169" s="141">
        <f t="shared" si="10"/>
        <v>0</v>
      </c>
      <c r="H169" s="242"/>
      <c r="I169" s="241"/>
    </row>
    <row r="170" spans="1:9" s="240" customFormat="1" ht="14" x14ac:dyDescent="0.15">
      <c r="A170" s="140" t="str">
        <f t="shared" si="11"/>
        <v xml:space="preserve"> </v>
      </c>
      <c r="B170" s="130"/>
      <c r="C170" s="141">
        <f t="shared" si="8"/>
        <v>0</v>
      </c>
      <c r="D170" s="145"/>
      <c r="E170" s="143">
        <f t="shared" si="9"/>
        <v>0</v>
      </c>
      <c r="F170" s="144"/>
      <c r="G170" s="141">
        <f t="shared" si="10"/>
        <v>0</v>
      </c>
      <c r="H170" s="242"/>
      <c r="I170" s="241"/>
    </row>
    <row r="171" spans="1:9" s="240" customFormat="1" ht="14" x14ac:dyDescent="0.15">
      <c r="A171" s="140" t="str">
        <f t="shared" si="11"/>
        <v xml:space="preserve"> </v>
      </c>
      <c r="B171" s="130"/>
      <c r="C171" s="141">
        <f t="shared" si="8"/>
        <v>0</v>
      </c>
      <c r="D171" s="145"/>
      <c r="E171" s="143">
        <f t="shared" si="9"/>
        <v>0</v>
      </c>
      <c r="F171" s="144"/>
      <c r="G171" s="141">
        <f t="shared" si="10"/>
        <v>0</v>
      </c>
      <c r="H171" s="242"/>
      <c r="I171" s="241"/>
    </row>
    <row r="172" spans="1:9" s="240" customFormat="1" ht="14" x14ac:dyDescent="0.15">
      <c r="A172" s="140" t="str">
        <f t="shared" si="11"/>
        <v xml:space="preserve"> </v>
      </c>
      <c r="B172" s="130"/>
      <c r="C172" s="141">
        <f t="shared" si="8"/>
        <v>0</v>
      </c>
      <c r="D172" s="145"/>
      <c r="E172" s="143">
        <f t="shared" si="9"/>
        <v>0</v>
      </c>
      <c r="F172" s="144"/>
      <c r="G172" s="141">
        <f t="shared" si="10"/>
        <v>0</v>
      </c>
      <c r="H172" s="242"/>
      <c r="I172" s="241"/>
    </row>
    <row r="173" spans="1:9" s="240" customFormat="1" ht="14" x14ac:dyDescent="0.15">
      <c r="A173" s="140" t="str">
        <f t="shared" si="11"/>
        <v xml:space="preserve"> </v>
      </c>
      <c r="B173" s="130"/>
      <c r="C173" s="141">
        <f t="shared" si="8"/>
        <v>0</v>
      </c>
      <c r="D173" s="145"/>
      <c r="E173" s="143">
        <f t="shared" si="9"/>
        <v>0</v>
      </c>
      <c r="F173" s="144"/>
      <c r="G173" s="141">
        <f t="shared" si="10"/>
        <v>0</v>
      </c>
      <c r="H173" s="242"/>
      <c r="I173" s="241"/>
    </row>
    <row r="174" spans="1:9" s="240" customFormat="1" ht="14" x14ac:dyDescent="0.15">
      <c r="A174" s="140" t="str">
        <f t="shared" si="11"/>
        <v xml:space="preserve"> </v>
      </c>
      <c r="B174" s="130"/>
      <c r="C174" s="141">
        <f t="shared" si="8"/>
        <v>0</v>
      </c>
      <c r="D174" s="145"/>
      <c r="E174" s="143">
        <f t="shared" si="9"/>
        <v>0</v>
      </c>
      <c r="F174" s="144"/>
      <c r="G174" s="141">
        <f t="shared" si="10"/>
        <v>0</v>
      </c>
      <c r="H174" s="242"/>
      <c r="I174" s="241"/>
    </row>
    <row r="175" spans="1:9" s="240" customFormat="1" ht="14" x14ac:dyDescent="0.15">
      <c r="A175" s="140" t="str">
        <f t="shared" si="11"/>
        <v xml:space="preserve"> </v>
      </c>
      <c r="B175" s="130"/>
      <c r="C175" s="141">
        <f t="shared" si="8"/>
        <v>0</v>
      </c>
      <c r="D175" s="145"/>
      <c r="E175" s="143">
        <f t="shared" si="9"/>
        <v>0</v>
      </c>
      <c r="F175" s="144"/>
      <c r="G175" s="141">
        <f t="shared" si="10"/>
        <v>0</v>
      </c>
      <c r="H175" s="242"/>
      <c r="I175" s="241"/>
    </row>
    <row r="176" spans="1:9" s="240" customFormat="1" ht="14" x14ac:dyDescent="0.15">
      <c r="A176" s="140" t="str">
        <f t="shared" si="11"/>
        <v xml:space="preserve"> </v>
      </c>
      <c r="B176" s="130"/>
      <c r="C176" s="141">
        <f t="shared" si="8"/>
        <v>0</v>
      </c>
      <c r="D176" s="145"/>
      <c r="E176" s="143">
        <f t="shared" si="9"/>
        <v>0</v>
      </c>
      <c r="F176" s="144"/>
      <c r="G176" s="141">
        <f t="shared" si="10"/>
        <v>0</v>
      </c>
      <c r="H176" s="242"/>
      <c r="I176" s="241"/>
    </row>
    <row r="177" spans="1:9" s="240" customFormat="1" ht="14" x14ac:dyDescent="0.15">
      <c r="A177" s="140" t="str">
        <f t="shared" si="11"/>
        <v xml:space="preserve"> </v>
      </c>
      <c r="B177" s="130"/>
      <c r="C177" s="141">
        <f t="shared" si="8"/>
        <v>0</v>
      </c>
      <c r="D177" s="145"/>
      <c r="E177" s="143">
        <f t="shared" si="9"/>
        <v>0</v>
      </c>
      <c r="F177" s="144"/>
      <c r="G177" s="141">
        <f t="shared" si="10"/>
        <v>0</v>
      </c>
      <c r="H177" s="242"/>
      <c r="I177" s="241"/>
    </row>
    <row r="178" spans="1:9" s="240" customFormat="1" ht="14" x14ac:dyDescent="0.15">
      <c r="A178" s="140" t="str">
        <f t="shared" si="11"/>
        <v xml:space="preserve"> </v>
      </c>
      <c r="B178" s="130"/>
      <c r="C178" s="141">
        <f t="shared" si="8"/>
        <v>0</v>
      </c>
      <c r="D178" s="145"/>
      <c r="E178" s="143">
        <f t="shared" si="9"/>
        <v>0</v>
      </c>
      <c r="F178" s="144"/>
      <c r="G178" s="141">
        <f t="shared" si="10"/>
        <v>0</v>
      </c>
      <c r="H178" s="242"/>
      <c r="I178" s="241"/>
    </row>
    <row r="179" spans="1:9" s="240" customFormat="1" ht="14" x14ac:dyDescent="0.15">
      <c r="A179" s="140" t="str">
        <f t="shared" si="11"/>
        <v xml:space="preserve"> </v>
      </c>
      <c r="B179" s="130"/>
      <c r="C179" s="141">
        <f t="shared" si="8"/>
        <v>0</v>
      </c>
      <c r="D179" s="145"/>
      <c r="E179" s="143">
        <f t="shared" si="9"/>
        <v>0</v>
      </c>
      <c r="F179" s="144"/>
      <c r="G179" s="141">
        <f t="shared" si="10"/>
        <v>0</v>
      </c>
      <c r="H179" s="242"/>
      <c r="I179" s="241"/>
    </row>
    <row r="180" spans="1:9" s="240" customFormat="1" ht="14" x14ac:dyDescent="0.15">
      <c r="A180" s="140" t="str">
        <f t="shared" si="11"/>
        <v xml:space="preserve"> </v>
      </c>
      <c r="B180" s="130"/>
      <c r="C180" s="141">
        <f t="shared" si="8"/>
        <v>0</v>
      </c>
      <c r="D180" s="145"/>
      <c r="E180" s="143">
        <f t="shared" si="9"/>
        <v>0</v>
      </c>
      <c r="F180" s="144"/>
      <c r="G180" s="141">
        <f t="shared" si="10"/>
        <v>0</v>
      </c>
      <c r="H180" s="242"/>
      <c r="I180" s="241"/>
    </row>
    <row r="181" spans="1:9" s="240" customFormat="1" ht="14" x14ac:dyDescent="0.15">
      <c r="A181" s="140" t="str">
        <f t="shared" si="11"/>
        <v xml:space="preserve"> </v>
      </c>
      <c r="B181" s="130"/>
      <c r="C181" s="141">
        <f t="shared" si="8"/>
        <v>0</v>
      </c>
      <c r="D181" s="145"/>
      <c r="E181" s="143">
        <f t="shared" si="9"/>
        <v>0</v>
      </c>
      <c r="F181" s="144"/>
      <c r="G181" s="141">
        <f t="shared" si="10"/>
        <v>0</v>
      </c>
      <c r="H181" s="242"/>
      <c r="I181" s="241"/>
    </row>
    <row r="182" spans="1:9" s="240" customFormat="1" ht="14" x14ac:dyDescent="0.15">
      <c r="A182" s="140" t="str">
        <f t="shared" si="11"/>
        <v xml:space="preserve"> </v>
      </c>
      <c r="B182" s="130"/>
      <c r="C182" s="141">
        <f t="shared" si="8"/>
        <v>0</v>
      </c>
      <c r="D182" s="145"/>
      <c r="E182" s="143">
        <f t="shared" si="9"/>
        <v>0</v>
      </c>
      <c r="F182" s="144"/>
      <c r="G182" s="141">
        <f t="shared" si="10"/>
        <v>0</v>
      </c>
      <c r="H182" s="242"/>
      <c r="I182" s="241"/>
    </row>
    <row r="183" spans="1:9" s="240" customFormat="1" ht="14" x14ac:dyDescent="0.15">
      <c r="A183" s="140" t="str">
        <f t="shared" si="11"/>
        <v xml:space="preserve"> </v>
      </c>
      <c r="B183" s="130"/>
      <c r="C183" s="141">
        <f t="shared" si="8"/>
        <v>0</v>
      </c>
      <c r="D183" s="145"/>
      <c r="E183" s="143">
        <f t="shared" si="9"/>
        <v>0</v>
      </c>
      <c r="F183" s="144"/>
      <c r="G183" s="141">
        <f t="shared" si="10"/>
        <v>0</v>
      </c>
      <c r="H183" s="242"/>
      <c r="I183" s="241"/>
    </row>
    <row r="184" spans="1:9" s="240" customFormat="1" ht="14" x14ac:dyDescent="0.15">
      <c r="A184" s="140" t="str">
        <f t="shared" si="11"/>
        <v xml:space="preserve"> </v>
      </c>
      <c r="B184" s="130"/>
      <c r="C184" s="141">
        <f t="shared" si="8"/>
        <v>0</v>
      </c>
      <c r="D184" s="145"/>
      <c r="E184" s="143">
        <f t="shared" si="9"/>
        <v>0</v>
      </c>
      <c r="F184" s="144"/>
      <c r="G184" s="141">
        <f t="shared" si="10"/>
        <v>0</v>
      </c>
      <c r="H184" s="242"/>
      <c r="I184" s="241"/>
    </row>
    <row r="185" spans="1:9" s="240" customFormat="1" ht="14" x14ac:dyDescent="0.15">
      <c r="A185" s="140" t="str">
        <f t="shared" si="11"/>
        <v xml:space="preserve"> </v>
      </c>
      <c r="B185" s="130"/>
      <c r="C185" s="141">
        <f t="shared" si="8"/>
        <v>0</v>
      </c>
      <c r="D185" s="145"/>
      <c r="E185" s="143">
        <f t="shared" si="9"/>
        <v>0</v>
      </c>
      <c r="F185" s="144"/>
      <c r="G185" s="141">
        <f t="shared" si="10"/>
        <v>0</v>
      </c>
      <c r="H185" s="242"/>
      <c r="I185" s="241"/>
    </row>
    <row r="186" spans="1:9" s="240" customFormat="1" ht="14" x14ac:dyDescent="0.15">
      <c r="A186" s="140" t="str">
        <f t="shared" si="11"/>
        <v xml:space="preserve"> </v>
      </c>
      <c r="B186" s="130"/>
      <c r="C186" s="141">
        <f t="shared" si="8"/>
        <v>0</v>
      </c>
      <c r="D186" s="145"/>
      <c r="E186" s="143">
        <f t="shared" si="9"/>
        <v>0</v>
      </c>
      <c r="F186" s="144"/>
      <c r="G186" s="141">
        <f t="shared" si="10"/>
        <v>0</v>
      </c>
      <c r="H186" s="242"/>
      <c r="I186" s="241"/>
    </row>
    <row r="187" spans="1:9" s="240" customFormat="1" ht="14" x14ac:dyDescent="0.15">
      <c r="A187" s="140" t="str">
        <f t="shared" si="11"/>
        <v xml:space="preserve"> </v>
      </c>
      <c r="B187" s="130"/>
      <c r="C187" s="141">
        <f t="shared" si="8"/>
        <v>0</v>
      </c>
      <c r="D187" s="145"/>
      <c r="E187" s="143">
        <f t="shared" si="9"/>
        <v>0</v>
      </c>
      <c r="F187" s="144"/>
      <c r="G187" s="141">
        <f t="shared" si="10"/>
        <v>0</v>
      </c>
      <c r="H187" s="242"/>
      <c r="I187" s="241"/>
    </row>
    <row r="188" spans="1:9" s="240" customFormat="1" ht="14" x14ac:dyDescent="0.15">
      <c r="A188" s="140" t="str">
        <f t="shared" si="11"/>
        <v xml:space="preserve"> </v>
      </c>
      <c r="B188" s="130"/>
      <c r="C188" s="141">
        <f t="shared" si="8"/>
        <v>0</v>
      </c>
      <c r="D188" s="145"/>
      <c r="E188" s="143">
        <f t="shared" si="9"/>
        <v>0</v>
      </c>
      <c r="F188" s="144"/>
      <c r="G188" s="141">
        <f t="shared" si="10"/>
        <v>0</v>
      </c>
      <c r="H188" s="242"/>
      <c r="I188" s="241"/>
    </row>
    <row r="189" spans="1:9" s="240" customFormat="1" ht="14" x14ac:dyDescent="0.15">
      <c r="A189" s="140" t="str">
        <f t="shared" si="11"/>
        <v xml:space="preserve"> </v>
      </c>
      <c r="B189" s="130"/>
      <c r="C189" s="141">
        <f t="shared" si="8"/>
        <v>0</v>
      </c>
      <c r="D189" s="145"/>
      <c r="E189" s="143">
        <f t="shared" si="9"/>
        <v>0</v>
      </c>
      <c r="F189" s="144"/>
      <c r="G189" s="141">
        <f t="shared" si="10"/>
        <v>0</v>
      </c>
      <c r="H189" s="242"/>
      <c r="I189" s="241"/>
    </row>
    <row r="190" spans="1:9" s="240" customFormat="1" ht="14" x14ac:dyDescent="0.15">
      <c r="A190" s="140" t="str">
        <f t="shared" si="11"/>
        <v xml:space="preserve"> </v>
      </c>
      <c r="B190" s="130"/>
      <c r="C190" s="141">
        <f t="shared" si="8"/>
        <v>0</v>
      </c>
      <c r="D190" s="145"/>
      <c r="E190" s="143">
        <f t="shared" si="9"/>
        <v>0</v>
      </c>
      <c r="F190" s="144"/>
      <c r="G190" s="141">
        <f t="shared" si="10"/>
        <v>0</v>
      </c>
      <c r="H190" s="242"/>
      <c r="I190" s="241"/>
    </row>
    <row r="191" spans="1:9" s="240" customFormat="1" ht="14" x14ac:dyDescent="0.15">
      <c r="A191" s="140" t="str">
        <f t="shared" si="11"/>
        <v xml:space="preserve"> </v>
      </c>
      <c r="B191" s="130"/>
      <c r="C191" s="141">
        <f t="shared" si="8"/>
        <v>0</v>
      </c>
      <c r="D191" s="145"/>
      <c r="E191" s="143">
        <f t="shared" si="9"/>
        <v>0</v>
      </c>
      <c r="F191" s="144"/>
      <c r="G191" s="141">
        <f t="shared" si="10"/>
        <v>0</v>
      </c>
      <c r="H191" s="242"/>
      <c r="I191" s="241"/>
    </row>
    <row r="192" spans="1:9" s="240" customFormat="1" ht="14" x14ac:dyDescent="0.15">
      <c r="A192" s="140" t="str">
        <f t="shared" si="11"/>
        <v xml:space="preserve"> </v>
      </c>
      <c r="B192" s="130"/>
      <c r="C192" s="141">
        <f t="shared" si="8"/>
        <v>0</v>
      </c>
      <c r="D192" s="145"/>
      <c r="E192" s="143">
        <f t="shared" si="9"/>
        <v>0</v>
      </c>
      <c r="F192" s="144"/>
      <c r="G192" s="141">
        <f t="shared" si="10"/>
        <v>0</v>
      </c>
      <c r="H192" s="242"/>
      <c r="I192" s="241"/>
    </row>
    <row r="193" spans="1:9" s="240" customFormat="1" ht="14" x14ac:dyDescent="0.15">
      <c r="A193" s="140" t="str">
        <f t="shared" si="11"/>
        <v xml:space="preserve"> </v>
      </c>
      <c r="B193" s="130"/>
      <c r="C193" s="141">
        <f t="shared" si="8"/>
        <v>0</v>
      </c>
      <c r="D193" s="145"/>
      <c r="E193" s="143">
        <f t="shared" si="9"/>
        <v>0</v>
      </c>
      <c r="F193" s="144"/>
      <c r="G193" s="141">
        <f t="shared" si="10"/>
        <v>0</v>
      </c>
      <c r="H193" s="242"/>
      <c r="I193" s="241"/>
    </row>
    <row r="194" spans="1:9" s="240" customFormat="1" ht="14" x14ac:dyDescent="0.15">
      <c r="A194" s="140" t="str">
        <f t="shared" si="11"/>
        <v xml:space="preserve"> </v>
      </c>
      <c r="B194" s="130"/>
      <c r="C194" s="141">
        <f t="shared" si="8"/>
        <v>0</v>
      </c>
      <c r="D194" s="145"/>
      <c r="E194" s="143">
        <f t="shared" si="9"/>
        <v>0</v>
      </c>
      <c r="F194" s="144"/>
      <c r="G194" s="141">
        <f t="shared" si="10"/>
        <v>0</v>
      </c>
      <c r="H194" s="242"/>
      <c r="I194" s="241"/>
    </row>
    <row r="195" spans="1:9" s="240" customFormat="1" ht="14" x14ac:dyDescent="0.15">
      <c r="A195" s="140" t="str">
        <f t="shared" si="11"/>
        <v xml:space="preserve"> </v>
      </c>
      <c r="B195" s="130"/>
      <c r="C195" s="141">
        <f t="shared" si="8"/>
        <v>0</v>
      </c>
      <c r="D195" s="145"/>
      <c r="E195" s="143">
        <f t="shared" si="9"/>
        <v>0</v>
      </c>
      <c r="F195" s="144"/>
      <c r="G195" s="141">
        <f t="shared" si="10"/>
        <v>0</v>
      </c>
      <c r="H195" s="242"/>
      <c r="I195" s="241"/>
    </row>
    <row r="196" spans="1:9" s="240" customFormat="1" ht="14" x14ac:dyDescent="0.15">
      <c r="A196" s="140" t="str">
        <f t="shared" si="11"/>
        <v xml:space="preserve"> </v>
      </c>
      <c r="B196" s="130"/>
      <c r="C196" s="141">
        <f t="shared" si="8"/>
        <v>0</v>
      </c>
      <c r="D196" s="145"/>
      <c r="E196" s="143">
        <f t="shared" si="9"/>
        <v>0</v>
      </c>
      <c r="F196" s="144"/>
      <c r="G196" s="141">
        <f t="shared" si="10"/>
        <v>0</v>
      </c>
      <c r="H196" s="242"/>
      <c r="I196" s="241"/>
    </row>
    <row r="197" spans="1:9" s="240" customFormat="1" ht="14" x14ac:dyDescent="0.15">
      <c r="A197" s="140" t="str">
        <f t="shared" si="11"/>
        <v xml:space="preserve"> </v>
      </c>
      <c r="B197" s="130"/>
      <c r="C197" s="141">
        <f t="shared" si="8"/>
        <v>0</v>
      </c>
      <c r="D197" s="145"/>
      <c r="E197" s="143">
        <f t="shared" si="9"/>
        <v>0</v>
      </c>
      <c r="F197" s="144"/>
      <c r="G197" s="141">
        <f t="shared" si="10"/>
        <v>0</v>
      </c>
      <c r="H197" s="242"/>
      <c r="I197" s="241"/>
    </row>
    <row r="198" spans="1:9" s="240" customFormat="1" ht="14" x14ac:dyDescent="0.15">
      <c r="A198" s="140" t="str">
        <f t="shared" si="11"/>
        <v xml:space="preserve"> </v>
      </c>
      <c r="B198" s="130"/>
      <c r="C198" s="141">
        <f t="shared" si="8"/>
        <v>0</v>
      </c>
      <c r="D198" s="145"/>
      <c r="E198" s="143">
        <f t="shared" si="9"/>
        <v>0</v>
      </c>
      <c r="F198" s="144"/>
      <c r="G198" s="141">
        <f t="shared" si="10"/>
        <v>0</v>
      </c>
      <c r="H198" s="242"/>
      <c r="I198" s="241"/>
    </row>
    <row r="199" spans="1:9" s="240" customFormat="1" ht="14" x14ac:dyDescent="0.15">
      <c r="A199" s="140" t="str">
        <f t="shared" si="11"/>
        <v xml:space="preserve"> </v>
      </c>
      <c r="B199" s="130"/>
      <c r="C199" s="141">
        <f t="shared" si="8"/>
        <v>0</v>
      </c>
      <c r="D199" s="145"/>
      <c r="E199" s="143">
        <f t="shared" si="9"/>
        <v>0</v>
      </c>
      <c r="F199" s="144"/>
      <c r="G199" s="141">
        <f t="shared" si="10"/>
        <v>0</v>
      </c>
      <c r="H199" s="242"/>
      <c r="I199" s="241"/>
    </row>
    <row r="200" spans="1:9" s="240" customFormat="1" ht="14" x14ac:dyDescent="0.15">
      <c r="A200" s="140" t="str">
        <f t="shared" si="11"/>
        <v xml:space="preserve"> </v>
      </c>
      <c r="B200" s="130"/>
      <c r="C200" s="141">
        <f t="shared" si="8"/>
        <v>0</v>
      </c>
      <c r="D200" s="145"/>
      <c r="E200" s="143">
        <f t="shared" si="9"/>
        <v>0</v>
      </c>
      <c r="F200" s="144"/>
      <c r="G200" s="141">
        <f t="shared" si="10"/>
        <v>0</v>
      </c>
      <c r="H200" s="242"/>
      <c r="I200" s="241"/>
    </row>
    <row r="201" spans="1:9" s="240" customFormat="1" ht="14" x14ac:dyDescent="0.15">
      <c r="A201" s="140" t="str">
        <f t="shared" si="11"/>
        <v xml:space="preserve"> </v>
      </c>
      <c r="B201" s="130"/>
      <c r="C201" s="141">
        <f t="shared" si="8"/>
        <v>0</v>
      </c>
      <c r="D201" s="145"/>
      <c r="E201" s="143">
        <f t="shared" si="9"/>
        <v>0</v>
      </c>
      <c r="F201" s="144"/>
      <c r="G201" s="141">
        <f t="shared" si="10"/>
        <v>0</v>
      </c>
      <c r="H201" s="242"/>
      <c r="I201" s="241"/>
    </row>
    <row r="202" spans="1:9" s="240" customFormat="1" ht="14" x14ac:dyDescent="0.15">
      <c r="A202" s="140" t="str">
        <f t="shared" si="11"/>
        <v xml:space="preserve"> </v>
      </c>
      <c r="B202" s="130"/>
      <c r="C202" s="141">
        <f t="shared" si="8"/>
        <v>0</v>
      </c>
      <c r="D202" s="145"/>
      <c r="E202" s="143">
        <f t="shared" si="9"/>
        <v>0</v>
      </c>
      <c r="F202" s="144"/>
      <c r="G202" s="141">
        <f t="shared" si="10"/>
        <v>0</v>
      </c>
      <c r="H202" s="242"/>
      <c r="I202" s="241"/>
    </row>
    <row r="203" spans="1:9" s="240" customFormat="1" ht="14" x14ac:dyDescent="0.15">
      <c r="A203" s="140" t="str">
        <f t="shared" si="11"/>
        <v xml:space="preserve"> </v>
      </c>
      <c r="B203" s="130"/>
      <c r="C203" s="141">
        <f t="shared" si="8"/>
        <v>0</v>
      </c>
      <c r="D203" s="145"/>
      <c r="E203" s="143">
        <f t="shared" si="9"/>
        <v>0</v>
      </c>
      <c r="F203" s="144"/>
      <c r="G203" s="141">
        <f t="shared" si="10"/>
        <v>0</v>
      </c>
      <c r="H203" s="242"/>
      <c r="I203" s="241"/>
    </row>
    <row r="204" spans="1:9" s="240" customFormat="1" ht="14" x14ac:dyDescent="0.15">
      <c r="A204" s="140" t="str">
        <f t="shared" si="11"/>
        <v xml:space="preserve"> </v>
      </c>
      <c r="B204" s="130"/>
      <c r="C204" s="141">
        <f t="shared" si="8"/>
        <v>0</v>
      </c>
      <c r="D204" s="145"/>
      <c r="E204" s="143">
        <f t="shared" si="9"/>
        <v>0</v>
      </c>
      <c r="F204" s="144"/>
      <c r="G204" s="141">
        <f t="shared" si="10"/>
        <v>0</v>
      </c>
      <c r="H204" s="242"/>
      <c r="I204" s="241"/>
    </row>
    <row r="205" spans="1:9" s="240" customFormat="1" ht="14" x14ac:dyDescent="0.15">
      <c r="A205" s="140" t="str">
        <f t="shared" si="11"/>
        <v xml:space="preserve"> </v>
      </c>
      <c r="B205" s="130"/>
      <c r="C205" s="141">
        <f t="shared" si="8"/>
        <v>0</v>
      </c>
      <c r="D205" s="145"/>
      <c r="E205" s="143">
        <f t="shared" si="9"/>
        <v>0</v>
      </c>
      <c r="F205" s="144"/>
      <c r="G205" s="141">
        <f t="shared" si="10"/>
        <v>0</v>
      </c>
      <c r="H205" s="242"/>
      <c r="I205" s="241"/>
    </row>
    <row r="206" spans="1:9" s="240" customFormat="1" ht="14" x14ac:dyDescent="0.15">
      <c r="A206" s="140" t="str">
        <f t="shared" si="11"/>
        <v xml:space="preserve"> </v>
      </c>
      <c r="B206" s="130"/>
      <c r="C206" s="141">
        <f t="shared" si="8"/>
        <v>0</v>
      </c>
      <c r="D206" s="145"/>
      <c r="E206" s="143">
        <f t="shared" si="9"/>
        <v>0</v>
      </c>
      <c r="F206" s="144"/>
      <c r="G206" s="141">
        <f t="shared" si="10"/>
        <v>0</v>
      </c>
      <c r="H206" s="242"/>
      <c r="I206" s="241"/>
    </row>
    <row r="207" spans="1:9" s="240" customFormat="1" ht="14" x14ac:dyDescent="0.15">
      <c r="A207" s="140" t="str">
        <f t="shared" si="11"/>
        <v xml:space="preserve"> </v>
      </c>
      <c r="B207" s="130"/>
      <c r="C207" s="141">
        <f t="shared" si="8"/>
        <v>0</v>
      </c>
      <c r="D207" s="145"/>
      <c r="E207" s="143">
        <f t="shared" si="9"/>
        <v>0</v>
      </c>
      <c r="F207" s="144"/>
      <c r="G207" s="141">
        <f t="shared" si="10"/>
        <v>0</v>
      </c>
      <c r="H207" s="242"/>
      <c r="I207" s="241"/>
    </row>
    <row r="208" spans="1:9" s="240" customFormat="1" ht="14" x14ac:dyDescent="0.15">
      <c r="A208" s="140" t="str">
        <f t="shared" si="11"/>
        <v xml:space="preserve"> </v>
      </c>
      <c r="B208" s="130"/>
      <c r="C208" s="141">
        <f t="shared" ref="C208:C271" si="12">IF(($G207&gt;$G$10),$G$10,($G207+($G207*$G$8)/12))</f>
        <v>0</v>
      </c>
      <c r="D208" s="145"/>
      <c r="E208" s="143">
        <f t="shared" ref="E208:E271" si="13">IF(($G207&gt;0),$E207-1,0)</f>
        <v>0</v>
      </c>
      <c r="F208" s="144"/>
      <c r="G208" s="141">
        <f t="shared" ref="G208:G271" si="14">$G207+(($G207*$G$8)/12)-$C208</f>
        <v>0</v>
      </c>
      <c r="H208" s="242"/>
      <c r="I208" s="241"/>
    </row>
    <row r="209" spans="1:9" s="240" customFormat="1" ht="14" x14ac:dyDescent="0.15">
      <c r="A209" s="140" t="str">
        <f t="shared" ref="A209:A272" si="15">IF(G208&gt;0,SUM(A208+1)," ")</f>
        <v xml:space="preserve"> </v>
      </c>
      <c r="B209" s="130"/>
      <c r="C209" s="141">
        <f t="shared" si="12"/>
        <v>0</v>
      </c>
      <c r="D209" s="145"/>
      <c r="E209" s="143">
        <f t="shared" si="13"/>
        <v>0</v>
      </c>
      <c r="F209" s="144"/>
      <c r="G209" s="141">
        <f t="shared" si="14"/>
        <v>0</v>
      </c>
      <c r="H209" s="242"/>
      <c r="I209" s="241"/>
    </row>
    <row r="210" spans="1:9" s="240" customFormat="1" ht="14" x14ac:dyDescent="0.15">
      <c r="A210" s="140" t="str">
        <f t="shared" si="15"/>
        <v xml:space="preserve"> </v>
      </c>
      <c r="B210" s="130"/>
      <c r="C210" s="141">
        <f t="shared" si="12"/>
        <v>0</v>
      </c>
      <c r="D210" s="145"/>
      <c r="E210" s="143">
        <f t="shared" si="13"/>
        <v>0</v>
      </c>
      <c r="F210" s="144"/>
      <c r="G210" s="141">
        <f t="shared" si="14"/>
        <v>0</v>
      </c>
      <c r="H210" s="242"/>
      <c r="I210" s="241"/>
    </row>
    <row r="211" spans="1:9" s="240" customFormat="1" ht="14" x14ac:dyDescent="0.15">
      <c r="A211" s="140" t="str">
        <f t="shared" si="15"/>
        <v xml:space="preserve"> </v>
      </c>
      <c r="B211" s="130"/>
      <c r="C211" s="141">
        <f t="shared" si="12"/>
        <v>0</v>
      </c>
      <c r="D211" s="145"/>
      <c r="E211" s="143">
        <f t="shared" si="13"/>
        <v>0</v>
      </c>
      <c r="F211" s="144"/>
      <c r="G211" s="141">
        <f t="shared" si="14"/>
        <v>0</v>
      </c>
      <c r="H211" s="242"/>
      <c r="I211" s="241"/>
    </row>
    <row r="212" spans="1:9" s="240" customFormat="1" ht="14" x14ac:dyDescent="0.15">
      <c r="A212" s="140" t="str">
        <f t="shared" si="15"/>
        <v xml:space="preserve"> </v>
      </c>
      <c r="B212" s="130"/>
      <c r="C212" s="141">
        <f t="shared" si="12"/>
        <v>0</v>
      </c>
      <c r="D212" s="145"/>
      <c r="E212" s="143">
        <f t="shared" si="13"/>
        <v>0</v>
      </c>
      <c r="F212" s="144"/>
      <c r="G212" s="141">
        <f t="shared" si="14"/>
        <v>0</v>
      </c>
      <c r="H212" s="242"/>
      <c r="I212" s="241"/>
    </row>
    <row r="213" spans="1:9" s="240" customFormat="1" ht="14" x14ac:dyDescent="0.15">
      <c r="A213" s="140" t="str">
        <f t="shared" si="15"/>
        <v xml:space="preserve"> </v>
      </c>
      <c r="B213" s="130"/>
      <c r="C213" s="141">
        <f t="shared" si="12"/>
        <v>0</v>
      </c>
      <c r="D213" s="145"/>
      <c r="E213" s="143">
        <f t="shared" si="13"/>
        <v>0</v>
      </c>
      <c r="F213" s="144"/>
      <c r="G213" s="141">
        <f t="shared" si="14"/>
        <v>0</v>
      </c>
      <c r="H213" s="242"/>
      <c r="I213" s="241"/>
    </row>
    <row r="214" spans="1:9" s="240" customFormat="1" ht="14" x14ac:dyDescent="0.15">
      <c r="A214" s="140" t="str">
        <f t="shared" si="15"/>
        <v xml:space="preserve"> </v>
      </c>
      <c r="B214" s="130"/>
      <c r="C214" s="141">
        <f t="shared" si="12"/>
        <v>0</v>
      </c>
      <c r="D214" s="145"/>
      <c r="E214" s="143">
        <f t="shared" si="13"/>
        <v>0</v>
      </c>
      <c r="F214" s="144"/>
      <c r="G214" s="141">
        <f t="shared" si="14"/>
        <v>0</v>
      </c>
      <c r="H214" s="242"/>
      <c r="I214" s="241"/>
    </row>
    <row r="215" spans="1:9" s="240" customFormat="1" ht="14" x14ac:dyDescent="0.15">
      <c r="A215" s="140" t="str">
        <f t="shared" si="15"/>
        <v xml:space="preserve"> </v>
      </c>
      <c r="B215" s="130"/>
      <c r="C215" s="141">
        <f t="shared" si="12"/>
        <v>0</v>
      </c>
      <c r="D215" s="145"/>
      <c r="E215" s="143">
        <f t="shared" si="13"/>
        <v>0</v>
      </c>
      <c r="F215" s="144"/>
      <c r="G215" s="141">
        <f t="shared" si="14"/>
        <v>0</v>
      </c>
      <c r="H215" s="242"/>
      <c r="I215" s="241"/>
    </row>
    <row r="216" spans="1:9" s="240" customFormat="1" ht="14" x14ac:dyDescent="0.15">
      <c r="A216" s="140" t="str">
        <f t="shared" si="15"/>
        <v xml:space="preserve"> </v>
      </c>
      <c r="B216" s="130"/>
      <c r="C216" s="141">
        <f t="shared" si="12"/>
        <v>0</v>
      </c>
      <c r="D216" s="145"/>
      <c r="E216" s="143">
        <f t="shared" si="13"/>
        <v>0</v>
      </c>
      <c r="F216" s="144"/>
      <c r="G216" s="141">
        <f t="shared" si="14"/>
        <v>0</v>
      </c>
      <c r="H216" s="242"/>
      <c r="I216" s="241"/>
    </row>
    <row r="217" spans="1:9" s="240" customFormat="1" ht="14" x14ac:dyDescent="0.15">
      <c r="A217" s="140" t="str">
        <f t="shared" si="15"/>
        <v xml:space="preserve"> </v>
      </c>
      <c r="B217" s="130"/>
      <c r="C217" s="141">
        <f t="shared" si="12"/>
        <v>0</v>
      </c>
      <c r="D217" s="145"/>
      <c r="E217" s="143">
        <f t="shared" si="13"/>
        <v>0</v>
      </c>
      <c r="F217" s="144"/>
      <c r="G217" s="141">
        <f t="shared" si="14"/>
        <v>0</v>
      </c>
      <c r="H217" s="242"/>
      <c r="I217" s="241"/>
    </row>
    <row r="218" spans="1:9" s="240" customFormat="1" ht="14" x14ac:dyDescent="0.15">
      <c r="A218" s="140" t="str">
        <f t="shared" si="15"/>
        <v xml:space="preserve"> </v>
      </c>
      <c r="B218" s="130"/>
      <c r="C218" s="141">
        <f t="shared" si="12"/>
        <v>0</v>
      </c>
      <c r="D218" s="145"/>
      <c r="E218" s="143">
        <f t="shared" si="13"/>
        <v>0</v>
      </c>
      <c r="F218" s="144"/>
      <c r="G218" s="141">
        <f t="shared" si="14"/>
        <v>0</v>
      </c>
      <c r="H218" s="242"/>
      <c r="I218" s="241"/>
    </row>
    <row r="219" spans="1:9" s="240" customFormat="1" ht="14" x14ac:dyDescent="0.15">
      <c r="A219" s="140" t="str">
        <f t="shared" si="15"/>
        <v xml:space="preserve"> </v>
      </c>
      <c r="B219" s="130"/>
      <c r="C219" s="141">
        <f t="shared" si="12"/>
        <v>0</v>
      </c>
      <c r="D219" s="145"/>
      <c r="E219" s="143">
        <f t="shared" si="13"/>
        <v>0</v>
      </c>
      <c r="F219" s="144"/>
      <c r="G219" s="141">
        <f t="shared" si="14"/>
        <v>0</v>
      </c>
      <c r="H219" s="242"/>
      <c r="I219" s="241"/>
    </row>
    <row r="220" spans="1:9" s="240" customFormat="1" ht="14" x14ac:dyDescent="0.15">
      <c r="A220" s="140" t="str">
        <f t="shared" si="15"/>
        <v xml:space="preserve"> </v>
      </c>
      <c r="B220" s="130"/>
      <c r="C220" s="141">
        <f t="shared" si="12"/>
        <v>0</v>
      </c>
      <c r="D220" s="145"/>
      <c r="E220" s="143">
        <f t="shared" si="13"/>
        <v>0</v>
      </c>
      <c r="F220" s="144"/>
      <c r="G220" s="141">
        <f t="shared" si="14"/>
        <v>0</v>
      </c>
      <c r="H220" s="242"/>
      <c r="I220" s="241"/>
    </row>
    <row r="221" spans="1:9" s="240" customFormat="1" ht="14" x14ac:dyDescent="0.15">
      <c r="A221" s="140" t="str">
        <f t="shared" si="15"/>
        <v xml:space="preserve"> </v>
      </c>
      <c r="B221" s="130"/>
      <c r="C221" s="141">
        <f t="shared" si="12"/>
        <v>0</v>
      </c>
      <c r="D221" s="145"/>
      <c r="E221" s="143">
        <f t="shared" si="13"/>
        <v>0</v>
      </c>
      <c r="F221" s="144"/>
      <c r="G221" s="141">
        <f t="shared" si="14"/>
        <v>0</v>
      </c>
      <c r="H221" s="242"/>
      <c r="I221" s="241"/>
    </row>
    <row r="222" spans="1:9" s="240" customFormat="1" ht="14" x14ac:dyDescent="0.15">
      <c r="A222" s="140" t="str">
        <f t="shared" si="15"/>
        <v xml:space="preserve"> </v>
      </c>
      <c r="B222" s="130"/>
      <c r="C222" s="141">
        <f t="shared" si="12"/>
        <v>0</v>
      </c>
      <c r="D222" s="145"/>
      <c r="E222" s="143">
        <f t="shared" si="13"/>
        <v>0</v>
      </c>
      <c r="F222" s="144"/>
      <c r="G222" s="141">
        <f t="shared" si="14"/>
        <v>0</v>
      </c>
      <c r="H222" s="242"/>
      <c r="I222" s="241"/>
    </row>
    <row r="223" spans="1:9" s="240" customFormat="1" ht="14" x14ac:dyDescent="0.15">
      <c r="A223" s="140" t="str">
        <f t="shared" si="15"/>
        <v xml:space="preserve"> </v>
      </c>
      <c r="B223" s="130"/>
      <c r="C223" s="141">
        <f t="shared" si="12"/>
        <v>0</v>
      </c>
      <c r="D223" s="145"/>
      <c r="E223" s="143">
        <f t="shared" si="13"/>
        <v>0</v>
      </c>
      <c r="F223" s="144"/>
      <c r="G223" s="141">
        <f t="shared" si="14"/>
        <v>0</v>
      </c>
      <c r="H223" s="242"/>
      <c r="I223" s="241"/>
    </row>
    <row r="224" spans="1:9" s="240" customFormat="1" ht="14" x14ac:dyDescent="0.15">
      <c r="A224" s="140" t="str">
        <f t="shared" si="15"/>
        <v xml:space="preserve"> </v>
      </c>
      <c r="B224" s="130"/>
      <c r="C224" s="141">
        <f t="shared" si="12"/>
        <v>0</v>
      </c>
      <c r="D224" s="145"/>
      <c r="E224" s="143">
        <f t="shared" si="13"/>
        <v>0</v>
      </c>
      <c r="F224" s="144"/>
      <c r="G224" s="141">
        <f t="shared" si="14"/>
        <v>0</v>
      </c>
      <c r="H224" s="242"/>
      <c r="I224" s="241"/>
    </row>
    <row r="225" spans="1:9" s="240" customFormat="1" ht="14" x14ac:dyDescent="0.15">
      <c r="A225" s="140" t="str">
        <f t="shared" si="15"/>
        <v xml:space="preserve"> </v>
      </c>
      <c r="B225" s="130"/>
      <c r="C225" s="141">
        <f t="shared" si="12"/>
        <v>0</v>
      </c>
      <c r="D225" s="145"/>
      <c r="E225" s="143">
        <f t="shared" si="13"/>
        <v>0</v>
      </c>
      <c r="F225" s="144"/>
      <c r="G225" s="141">
        <f t="shared" si="14"/>
        <v>0</v>
      </c>
      <c r="H225" s="242"/>
      <c r="I225" s="241"/>
    </row>
    <row r="226" spans="1:9" s="240" customFormat="1" ht="14" x14ac:dyDescent="0.15">
      <c r="A226" s="140" t="str">
        <f t="shared" si="15"/>
        <v xml:space="preserve"> </v>
      </c>
      <c r="B226" s="130"/>
      <c r="C226" s="141">
        <f t="shared" si="12"/>
        <v>0</v>
      </c>
      <c r="D226" s="145"/>
      <c r="E226" s="143">
        <f t="shared" si="13"/>
        <v>0</v>
      </c>
      <c r="F226" s="144"/>
      <c r="G226" s="141">
        <f t="shared" si="14"/>
        <v>0</v>
      </c>
      <c r="H226" s="242"/>
      <c r="I226" s="241"/>
    </row>
    <row r="227" spans="1:9" s="240" customFormat="1" ht="14" x14ac:dyDescent="0.15">
      <c r="A227" s="140" t="str">
        <f t="shared" si="15"/>
        <v xml:space="preserve"> </v>
      </c>
      <c r="B227" s="130"/>
      <c r="C227" s="141">
        <f t="shared" si="12"/>
        <v>0</v>
      </c>
      <c r="D227" s="145"/>
      <c r="E227" s="143">
        <f t="shared" si="13"/>
        <v>0</v>
      </c>
      <c r="F227" s="144"/>
      <c r="G227" s="141">
        <f t="shared" si="14"/>
        <v>0</v>
      </c>
      <c r="H227" s="242"/>
      <c r="I227" s="241"/>
    </row>
    <row r="228" spans="1:9" s="240" customFormat="1" ht="14" x14ac:dyDescent="0.15">
      <c r="A228" s="140" t="str">
        <f t="shared" si="15"/>
        <v xml:space="preserve"> </v>
      </c>
      <c r="B228" s="130"/>
      <c r="C228" s="141">
        <f t="shared" si="12"/>
        <v>0</v>
      </c>
      <c r="D228" s="145"/>
      <c r="E228" s="143">
        <f t="shared" si="13"/>
        <v>0</v>
      </c>
      <c r="F228" s="144"/>
      <c r="G228" s="141">
        <f t="shared" si="14"/>
        <v>0</v>
      </c>
      <c r="H228" s="242"/>
      <c r="I228" s="241"/>
    </row>
    <row r="229" spans="1:9" s="240" customFormat="1" ht="14" x14ac:dyDescent="0.15">
      <c r="A229" s="140" t="str">
        <f t="shared" si="15"/>
        <v xml:space="preserve"> </v>
      </c>
      <c r="B229" s="130"/>
      <c r="C229" s="141">
        <f t="shared" si="12"/>
        <v>0</v>
      </c>
      <c r="D229" s="145"/>
      <c r="E229" s="143">
        <f t="shared" si="13"/>
        <v>0</v>
      </c>
      <c r="F229" s="144"/>
      <c r="G229" s="141">
        <f t="shared" si="14"/>
        <v>0</v>
      </c>
      <c r="H229" s="242"/>
      <c r="I229" s="241"/>
    </row>
    <row r="230" spans="1:9" s="240" customFormat="1" ht="14" x14ac:dyDescent="0.15">
      <c r="A230" s="140" t="str">
        <f t="shared" si="15"/>
        <v xml:space="preserve"> </v>
      </c>
      <c r="B230" s="130"/>
      <c r="C230" s="141">
        <f t="shared" si="12"/>
        <v>0</v>
      </c>
      <c r="D230" s="145"/>
      <c r="E230" s="143">
        <f t="shared" si="13"/>
        <v>0</v>
      </c>
      <c r="F230" s="144"/>
      <c r="G230" s="141">
        <f t="shared" si="14"/>
        <v>0</v>
      </c>
      <c r="H230" s="242"/>
      <c r="I230" s="241"/>
    </row>
    <row r="231" spans="1:9" s="240" customFormat="1" ht="14" x14ac:dyDescent="0.15">
      <c r="A231" s="140" t="str">
        <f t="shared" si="15"/>
        <v xml:space="preserve"> </v>
      </c>
      <c r="B231" s="130"/>
      <c r="C231" s="141">
        <f t="shared" si="12"/>
        <v>0</v>
      </c>
      <c r="D231" s="145"/>
      <c r="E231" s="143">
        <f t="shared" si="13"/>
        <v>0</v>
      </c>
      <c r="F231" s="144"/>
      <c r="G231" s="141">
        <f t="shared" si="14"/>
        <v>0</v>
      </c>
      <c r="H231" s="242"/>
      <c r="I231" s="241"/>
    </row>
    <row r="232" spans="1:9" s="240" customFormat="1" ht="14" x14ac:dyDescent="0.15">
      <c r="A232" s="140" t="str">
        <f t="shared" si="15"/>
        <v xml:space="preserve"> </v>
      </c>
      <c r="B232" s="130"/>
      <c r="C232" s="141">
        <f t="shared" si="12"/>
        <v>0</v>
      </c>
      <c r="D232" s="145"/>
      <c r="E232" s="143">
        <f t="shared" si="13"/>
        <v>0</v>
      </c>
      <c r="F232" s="144"/>
      <c r="G232" s="141">
        <f t="shared" si="14"/>
        <v>0</v>
      </c>
      <c r="H232" s="242"/>
      <c r="I232" s="241"/>
    </row>
    <row r="233" spans="1:9" s="240" customFormat="1" ht="14" x14ac:dyDescent="0.15">
      <c r="A233" s="140" t="str">
        <f t="shared" si="15"/>
        <v xml:space="preserve"> </v>
      </c>
      <c r="B233" s="130"/>
      <c r="C233" s="141">
        <f t="shared" si="12"/>
        <v>0</v>
      </c>
      <c r="D233" s="145"/>
      <c r="E233" s="143">
        <f t="shared" si="13"/>
        <v>0</v>
      </c>
      <c r="F233" s="144"/>
      <c r="G233" s="141">
        <f t="shared" si="14"/>
        <v>0</v>
      </c>
      <c r="H233" s="242"/>
      <c r="I233" s="241"/>
    </row>
    <row r="234" spans="1:9" s="240" customFormat="1" ht="14" x14ac:dyDescent="0.15">
      <c r="A234" s="140" t="str">
        <f t="shared" si="15"/>
        <v xml:space="preserve"> </v>
      </c>
      <c r="B234" s="130"/>
      <c r="C234" s="141">
        <f t="shared" si="12"/>
        <v>0</v>
      </c>
      <c r="D234" s="145"/>
      <c r="E234" s="143">
        <f t="shared" si="13"/>
        <v>0</v>
      </c>
      <c r="F234" s="144"/>
      <c r="G234" s="141">
        <f t="shared" si="14"/>
        <v>0</v>
      </c>
      <c r="H234" s="242"/>
      <c r="I234" s="241"/>
    </row>
    <row r="235" spans="1:9" s="240" customFormat="1" ht="14" x14ac:dyDescent="0.15">
      <c r="A235" s="140" t="str">
        <f t="shared" si="15"/>
        <v xml:space="preserve"> </v>
      </c>
      <c r="B235" s="130"/>
      <c r="C235" s="141">
        <f t="shared" si="12"/>
        <v>0</v>
      </c>
      <c r="D235" s="145"/>
      <c r="E235" s="143">
        <f t="shared" si="13"/>
        <v>0</v>
      </c>
      <c r="F235" s="144"/>
      <c r="G235" s="141">
        <f t="shared" si="14"/>
        <v>0</v>
      </c>
      <c r="H235" s="242"/>
      <c r="I235" s="241"/>
    </row>
    <row r="236" spans="1:9" s="240" customFormat="1" ht="14" x14ac:dyDescent="0.15">
      <c r="A236" s="140" t="str">
        <f t="shared" si="15"/>
        <v xml:space="preserve"> </v>
      </c>
      <c r="B236" s="130"/>
      <c r="C236" s="141">
        <f t="shared" si="12"/>
        <v>0</v>
      </c>
      <c r="D236" s="145"/>
      <c r="E236" s="143">
        <f t="shared" si="13"/>
        <v>0</v>
      </c>
      <c r="F236" s="144"/>
      <c r="G236" s="141">
        <f t="shared" si="14"/>
        <v>0</v>
      </c>
      <c r="H236" s="242"/>
      <c r="I236" s="241"/>
    </row>
    <row r="237" spans="1:9" s="240" customFormat="1" ht="14" x14ac:dyDescent="0.15">
      <c r="A237" s="140" t="str">
        <f t="shared" si="15"/>
        <v xml:space="preserve"> </v>
      </c>
      <c r="B237" s="130"/>
      <c r="C237" s="141">
        <f t="shared" si="12"/>
        <v>0</v>
      </c>
      <c r="D237" s="145"/>
      <c r="E237" s="143">
        <f t="shared" si="13"/>
        <v>0</v>
      </c>
      <c r="F237" s="144"/>
      <c r="G237" s="141">
        <f t="shared" si="14"/>
        <v>0</v>
      </c>
      <c r="H237" s="242"/>
      <c r="I237" s="241"/>
    </row>
    <row r="238" spans="1:9" s="240" customFormat="1" ht="14" x14ac:dyDescent="0.15">
      <c r="A238" s="140" t="str">
        <f t="shared" si="15"/>
        <v xml:space="preserve"> </v>
      </c>
      <c r="B238" s="130"/>
      <c r="C238" s="141">
        <f t="shared" si="12"/>
        <v>0</v>
      </c>
      <c r="D238" s="145"/>
      <c r="E238" s="143">
        <f t="shared" si="13"/>
        <v>0</v>
      </c>
      <c r="F238" s="144"/>
      <c r="G238" s="141">
        <f t="shared" si="14"/>
        <v>0</v>
      </c>
      <c r="H238" s="242"/>
      <c r="I238" s="241"/>
    </row>
    <row r="239" spans="1:9" s="240" customFormat="1" ht="14" x14ac:dyDescent="0.15">
      <c r="A239" s="140" t="str">
        <f t="shared" si="15"/>
        <v xml:space="preserve"> </v>
      </c>
      <c r="B239" s="130"/>
      <c r="C239" s="141">
        <f t="shared" si="12"/>
        <v>0</v>
      </c>
      <c r="D239" s="145"/>
      <c r="E239" s="143">
        <f t="shared" si="13"/>
        <v>0</v>
      </c>
      <c r="F239" s="144"/>
      <c r="G239" s="141">
        <f t="shared" si="14"/>
        <v>0</v>
      </c>
      <c r="H239" s="242"/>
      <c r="I239" s="241"/>
    </row>
    <row r="240" spans="1:9" s="240" customFormat="1" ht="14" x14ac:dyDescent="0.15">
      <c r="A240" s="140" t="str">
        <f t="shared" si="15"/>
        <v xml:space="preserve"> </v>
      </c>
      <c r="B240" s="130"/>
      <c r="C240" s="141">
        <f t="shared" si="12"/>
        <v>0</v>
      </c>
      <c r="D240" s="145"/>
      <c r="E240" s="143">
        <f t="shared" si="13"/>
        <v>0</v>
      </c>
      <c r="F240" s="144"/>
      <c r="G240" s="141">
        <f t="shared" si="14"/>
        <v>0</v>
      </c>
      <c r="H240" s="242"/>
      <c r="I240" s="241"/>
    </row>
    <row r="241" spans="1:9" s="240" customFormat="1" ht="14" x14ac:dyDescent="0.15">
      <c r="A241" s="140" t="str">
        <f t="shared" si="15"/>
        <v xml:space="preserve"> </v>
      </c>
      <c r="B241" s="130"/>
      <c r="C241" s="141">
        <f t="shared" si="12"/>
        <v>0</v>
      </c>
      <c r="D241" s="145"/>
      <c r="E241" s="143">
        <f t="shared" si="13"/>
        <v>0</v>
      </c>
      <c r="F241" s="144"/>
      <c r="G241" s="141">
        <f t="shared" si="14"/>
        <v>0</v>
      </c>
      <c r="H241" s="242"/>
      <c r="I241" s="241"/>
    </row>
    <row r="242" spans="1:9" s="240" customFormat="1" ht="14" x14ac:dyDescent="0.15">
      <c r="A242" s="140" t="str">
        <f t="shared" si="15"/>
        <v xml:space="preserve"> </v>
      </c>
      <c r="B242" s="130"/>
      <c r="C242" s="141">
        <f t="shared" si="12"/>
        <v>0</v>
      </c>
      <c r="D242" s="145"/>
      <c r="E242" s="143">
        <f t="shared" si="13"/>
        <v>0</v>
      </c>
      <c r="F242" s="144"/>
      <c r="G242" s="141">
        <f t="shared" si="14"/>
        <v>0</v>
      </c>
      <c r="H242" s="242"/>
      <c r="I242" s="241"/>
    </row>
    <row r="243" spans="1:9" s="240" customFormat="1" ht="14" x14ac:dyDescent="0.15">
      <c r="A243" s="140" t="str">
        <f t="shared" si="15"/>
        <v xml:space="preserve"> </v>
      </c>
      <c r="B243" s="130"/>
      <c r="C243" s="141">
        <f t="shared" si="12"/>
        <v>0</v>
      </c>
      <c r="D243" s="145"/>
      <c r="E243" s="143">
        <f t="shared" si="13"/>
        <v>0</v>
      </c>
      <c r="F243" s="144"/>
      <c r="G243" s="141">
        <f t="shared" si="14"/>
        <v>0</v>
      </c>
      <c r="H243" s="242"/>
      <c r="I243" s="241"/>
    </row>
    <row r="244" spans="1:9" s="240" customFormat="1" ht="14" x14ac:dyDescent="0.15">
      <c r="A244" s="140" t="str">
        <f t="shared" si="15"/>
        <v xml:space="preserve"> </v>
      </c>
      <c r="B244" s="130"/>
      <c r="C244" s="141">
        <f t="shared" si="12"/>
        <v>0</v>
      </c>
      <c r="D244" s="145"/>
      <c r="E244" s="143">
        <f t="shared" si="13"/>
        <v>0</v>
      </c>
      <c r="F244" s="144"/>
      <c r="G244" s="141">
        <f t="shared" si="14"/>
        <v>0</v>
      </c>
      <c r="H244" s="242"/>
      <c r="I244" s="241"/>
    </row>
    <row r="245" spans="1:9" s="240" customFormat="1" ht="14" x14ac:dyDescent="0.15">
      <c r="A245" s="140" t="str">
        <f t="shared" si="15"/>
        <v xml:space="preserve"> </v>
      </c>
      <c r="B245" s="130"/>
      <c r="C245" s="141">
        <f t="shared" si="12"/>
        <v>0</v>
      </c>
      <c r="D245" s="145"/>
      <c r="E245" s="143">
        <f t="shared" si="13"/>
        <v>0</v>
      </c>
      <c r="F245" s="144"/>
      <c r="G245" s="141">
        <f t="shared" si="14"/>
        <v>0</v>
      </c>
      <c r="H245" s="242"/>
      <c r="I245" s="241"/>
    </row>
    <row r="246" spans="1:9" s="240" customFormat="1" ht="14" x14ac:dyDescent="0.15">
      <c r="A246" s="140" t="str">
        <f t="shared" si="15"/>
        <v xml:space="preserve"> </v>
      </c>
      <c r="B246" s="130"/>
      <c r="C246" s="141">
        <f t="shared" si="12"/>
        <v>0</v>
      </c>
      <c r="D246" s="145"/>
      <c r="E246" s="143">
        <f t="shared" si="13"/>
        <v>0</v>
      </c>
      <c r="F246" s="144"/>
      <c r="G246" s="141">
        <f t="shared" si="14"/>
        <v>0</v>
      </c>
      <c r="H246" s="242"/>
      <c r="I246" s="241"/>
    </row>
    <row r="247" spans="1:9" s="240" customFormat="1" ht="14" x14ac:dyDescent="0.15">
      <c r="A247" s="140" t="str">
        <f t="shared" si="15"/>
        <v xml:space="preserve"> </v>
      </c>
      <c r="B247" s="130"/>
      <c r="C247" s="141">
        <f t="shared" si="12"/>
        <v>0</v>
      </c>
      <c r="D247" s="145"/>
      <c r="E247" s="143">
        <f t="shared" si="13"/>
        <v>0</v>
      </c>
      <c r="F247" s="144"/>
      <c r="G247" s="141">
        <f t="shared" si="14"/>
        <v>0</v>
      </c>
      <c r="H247" s="242"/>
      <c r="I247" s="241"/>
    </row>
    <row r="248" spans="1:9" s="240" customFormat="1" ht="14" x14ac:dyDescent="0.15">
      <c r="A248" s="140" t="str">
        <f t="shared" si="15"/>
        <v xml:space="preserve"> </v>
      </c>
      <c r="B248" s="130"/>
      <c r="C248" s="141">
        <f t="shared" si="12"/>
        <v>0</v>
      </c>
      <c r="D248" s="145"/>
      <c r="E248" s="143">
        <f t="shared" si="13"/>
        <v>0</v>
      </c>
      <c r="F248" s="144"/>
      <c r="G248" s="141">
        <f t="shared" si="14"/>
        <v>0</v>
      </c>
      <c r="H248" s="242"/>
      <c r="I248" s="241"/>
    </row>
    <row r="249" spans="1:9" s="240" customFormat="1" ht="14" x14ac:dyDescent="0.15">
      <c r="A249" s="140" t="str">
        <f t="shared" si="15"/>
        <v xml:space="preserve"> </v>
      </c>
      <c r="B249" s="130"/>
      <c r="C249" s="141">
        <f t="shared" si="12"/>
        <v>0</v>
      </c>
      <c r="D249" s="145"/>
      <c r="E249" s="143">
        <f t="shared" si="13"/>
        <v>0</v>
      </c>
      <c r="F249" s="144"/>
      <c r="G249" s="141">
        <f t="shared" si="14"/>
        <v>0</v>
      </c>
      <c r="H249" s="242"/>
      <c r="I249" s="241"/>
    </row>
    <row r="250" spans="1:9" s="240" customFormat="1" ht="14" x14ac:dyDescent="0.15">
      <c r="A250" s="140" t="str">
        <f t="shared" si="15"/>
        <v xml:space="preserve"> </v>
      </c>
      <c r="B250" s="130"/>
      <c r="C250" s="141">
        <f t="shared" si="12"/>
        <v>0</v>
      </c>
      <c r="D250" s="145"/>
      <c r="E250" s="143">
        <f t="shared" si="13"/>
        <v>0</v>
      </c>
      <c r="F250" s="144"/>
      <c r="G250" s="141">
        <f t="shared" si="14"/>
        <v>0</v>
      </c>
      <c r="H250" s="242"/>
      <c r="I250" s="241"/>
    </row>
    <row r="251" spans="1:9" s="240" customFormat="1" ht="14" x14ac:dyDescent="0.15">
      <c r="A251" s="140" t="str">
        <f t="shared" si="15"/>
        <v xml:space="preserve"> </v>
      </c>
      <c r="B251" s="130"/>
      <c r="C251" s="141">
        <f t="shared" si="12"/>
        <v>0</v>
      </c>
      <c r="D251" s="145"/>
      <c r="E251" s="143">
        <f t="shared" si="13"/>
        <v>0</v>
      </c>
      <c r="F251" s="144"/>
      <c r="G251" s="141">
        <f t="shared" si="14"/>
        <v>0</v>
      </c>
      <c r="H251" s="242"/>
      <c r="I251" s="241"/>
    </row>
    <row r="252" spans="1:9" s="240" customFormat="1" ht="14" x14ac:dyDescent="0.15">
      <c r="A252" s="140" t="str">
        <f t="shared" si="15"/>
        <v xml:space="preserve"> </v>
      </c>
      <c r="B252" s="130"/>
      <c r="C252" s="141">
        <f t="shared" si="12"/>
        <v>0</v>
      </c>
      <c r="D252" s="145"/>
      <c r="E252" s="143">
        <f t="shared" si="13"/>
        <v>0</v>
      </c>
      <c r="F252" s="144"/>
      <c r="G252" s="141">
        <f t="shared" si="14"/>
        <v>0</v>
      </c>
      <c r="H252" s="242"/>
      <c r="I252" s="241"/>
    </row>
    <row r="253" spans="1:9" s="240" customFormat="1" ht="14" x14ac:dyDescent="0.15">
      <c r="A253" s="140" t="str">
        <f t="shared" si="15"/>
        <v xml:space="preserve"> </v>
      </c>
      <c r="B253" s="130"/>
      <c r="C253" s="141">
        <f t="shared" si="12"/>
        <v>0</v>
      </c>
      <c r="D253" s="145"/>
      <c r="E253" s="143">
        <f t="shared" si="13"/>
        <v>0</v>
      </c>
      <c r="F253" s="144"/>
      <c r="G253" s="141">
        <f t="shared" si="14"/>
        <v>0</v>
      </c>
      <c r="H253" s="242"/>
      <c r="I253" s="241"/>
    </row>
    <row r="254" spans="1:9" s="240" customFormat="1" ht="14" x14ac:dyDescent="0.15">
      <c r="A254" s="140" t="str">
        <f t="shared" si="15"/>
        <v xml:space="preserve"> </v>
      </c>
      <c r="B254" s="130"/>
      <c r="C254" s="141">
        <f t="shared" si="12"/>
        <v>0</v>
      </c>
      <c r="D254" s="145"/>
      <c r="E254" s="143">
        <f t="shared" si="13"/>
        <v>0</v>
      </c>
      <c r="F254" s="144"/>
      <c r="G254" s="141">
        <f t="shared" si="14"/>
        <v>0</v>
      </c>
      <c r="H254" s="242"/>
      <c r="I254" s="241"/>
    </row>
    <row r="255" spans="1:9" s="240" customFormat="1" ht="14" x14ac:dyDescent="0.15">
      <c r="A255" s="140" t="str">
        <f t="shared" si="15"/>
        <v xml:space="preserve"> </v>
      </c>
      <c r="B255" s="130"/>
      <c r="C255" s="141">
        <f t="shared" si="12"/>
        <v>0</v>
      </c>
      <c r="D255" s="145"/>
      <c r="E255" s="143">
        <f t="shared" si="13"/>
        <v>0</v>
      </c>
      <c r="F255" s="144"/>
      <c r="G255" s="141">
        <f t="shared" si="14"/>
        <v>0</v>
      </c>
      <c r="H255" s="242"/>
      <c r="I255" s="241"/>
    </row>
    <row r="256" spans="1:9" s="240" customFormat="1" ht="14" x14ac:dyDescent="0.15">
      <c r="A256" s="140" t="str">
        <f t="shared" si="15"/>
        <v xml:space="preserve"> </v>
      </c>
      <c r="B256" s="130"/>
      <c r="C256" s="141">
        <f t="shared" si="12"/>
        <v>0</v>
      </c>
      <c r="D256" s="145"/>
      <c r="E256" s="143">
        <f t="shared" si="13"/>
        <v>0</v>
      </c>
      <c r="F256" s="144"/>
      <c r="G256" s="141">
        <f t="shared" si="14"/>
        <v>0</v>
      </c>
      <c r="H256" s="242"/>
      <c r="I256" s="241"/>
    </row>
    <row r="257" spans="1:9" s="240" customFormat="1" ht="14" x14ac:dyDescent="0.15">
      <c r="A257" s="140" t="str">
        <f t="shared" si="15"/>
        <v xml:space="preserve"> </v>
      </c>
      <c r="B257" s="130"/>
      <c r="C257" s="141">
        <f t="shared" si="12"/>
        <v>0</v>
      </c>
      <c r="D257" s="145"/>
      <c r="E257" s="143">
        <f t="shared" si="13"/>
        <v>0</v>
      </c>
      <c r="F257" s="144"/>
      <c r="G257" s="141">
        <f t="shared" si="14"/>
        <v>0</v>
      </c>
      <c r="H257" s="242"/>
      <c r="I257" s="241"/>
    </row>
    <row r="258" spans="1:9" s="240" customFormat="1" ht="14" x14ac:dyDescent="0.15">
      <c r="A258" s="140" t="str">
        <f t="shared" si="15"/>
        <v xml:space="preserve"> </v>
      </c>
      <c r="B258" s="130"/>
      <c r="C258" s="141">
        <f t="shared" si="12"/>
        <v>0</v>
      </c>
      <c r="D258" s="145"/>
      <c r="E258" s="143">
        <f t="shared" si="13"/>
        <v>0</v>
      </c>
      <c r="F258" s="144"/>
      <c r="G258" s="141">
        <f t="shared" si="14"/>
        <v>0</v>
      </c>
      <c r="H258" s="242"/>
      <c r="I258" s="241"/>
    </row>
    <row r="259" spans="1:9" s="240" customFormat="1" ht="14" x14ac:dyDescent="0.15">
      <c r="A259" s="140" t="str">
        <f t="shared" si="15"/>
        <v xml:space="preserve"> </v>
      </c>
      <c r="B259" s="130"/>
      <c r="C259" s="141">
        <f t="shared" si="12"/>
        <v>0</v>
      </c>
      <c r="D259" s="145"/>
      <c r="E259" s="143">
        <f t="shared" si="13"/>
        <v>0</v>
      </c>
      <c r="F259" s="144"/>
      <c r="G259" s="141">
        <f t="shared" si="14"/>
        <v>0</v>
      </c>
      <c r="H259" s="242"/>
      <c r="I259" s="241"/>
    </row>
    <row r="260" spans="1:9" s="240" customFormat="1" ht="14" x14ac:dyDescent="0.15">
      <c r="A260" s="140" t="str">
        <f t="shared" si="15"/>
        <v xml:space="preserve"> </v>
      </c>
      <c r="B260" s="130"/>
      <c r="C260" s="141">
        <f t="shared" si="12"/>
        <v>0</v>
      </c>
      <c r="D260" s="145"/>
      <c r="E260" s="143">
        <f t="shared" si="13"/>
        <v>0</v>
      </c>
      <c r="F260" s="144"/>
      <c r="G260" s="141">
        <f t="shared" si="14"/>
        <v>0</v>
      </c>
      <c r="H260" s="242"/>
      <c r="I260" s="241"/>
    </row>
    <row r="261" spans="1:9" s="240" customFormat="1" ht="14" x14ac:dyDescent="0.15">
      <c r="A261" s="140" t="str">
        <f t="shared" si="15"/>
        <v xml:space="preserve"> </v>
      </c>
      <c r="B261" s="130"/>
      <c r="C261" s="141">
        <f t="shared" si="12"/>
        <v>0</v>
      </c>
      <c r="D261" s="145"/>
      <c r="E261" s="143">
        <f t="shared" si="13"/>
        <v>0</v>
      </c>
      <c r="F261" s="144"/>
      <c r="G261" s="141">
        <f t="shared" si="14"/>
        <v>0</v>
      </c>
      <c r="H261" s="242"/>
      <c r="I261" s="241"/>
    </row>
    <row r="262" spans="1:9" s="240" customFormat="1" ht="14" x14ac:dyDescent="0.15">
      <c r="A262" s="140" t="str">
        <f t="shared" si="15"/>
        <v xml:space="preserve"> </v>
      </c>
      <c r="B262" s="130"/>
      <c r="C262" s="141">
        <f t="shared" si="12"/>
        <v>0</v>
      </c>
      <c r="D262" s="145"/>
      <c r="E262" s="143">
        <f t="shared" si="13"/>
        <v>0</v>
      </c>
      <c r="F262" s="144"/>
      <c r="G262" s="141">
        <f t="shared" si="14"/>
        <v>0</v>
      </c>
      <c r="H262" s="242"/>
      <c r="I262" s="241"/>
    </row>
    <row r="263" spans="1:9" s="240" customFormat="1" ht="14" x14ac:dyDescent="0.15">
      <c r="A263" s="140" t="str">
        <f t="shared" si="15"/>
        <v xml:space="preserve"> </v>
      </c>
      <c r="B263" s="130"/>
      <c r="C263" s="141">
        <f t="shared" si="12"/>
        <v>0</v>
      </c>
      <c r="D263" s="145"/>
      <c r="E263" s="143">
        <f t="shared" si="13"/>
        <v>0</v>
      </c>
      <c r="F263" s="144"/>
      <c r="G263" s="141">
        <f t="shared" si="14"/>
        <v>0</v>
      </c>
      <c r="H263" s="242"/>
      <c r="I263" s="241"/>
    </row>
    <row r="264" spans="1:9" s="240" customFormat="1" ht="14" x14ac:dyDescent="0.15">
      <c r="A264" s="140" t="str">
        <f t="shared" si="15"/>
        <v xml:space="preserve"> </v>
      </c>
      <c r="B264" s="130"/>
      <c r="C264" s="141">
        <f t="shared" si="12"/>
        <v>0</v>
      </c>
      <c r="D264" s="145"/>
      <c r="E264" s="143">
        <f t="shared" si="13"/>
        <v>0</v>
      </c>
      <c r="F264" s="144"/>
      <c r="G264" s="141">
        <f t="shared" si="14"/>
        <v>0</v>
      </c>
      <c r="H264" s="242"/>
      <c r="I264" s="241"/>
    </row>
    <row r="265" spans="1:9" s="240" customFormat="1" ht="14" x14ac:dyDescent="0.15">
      <c r="A265" s="140" t="str">
        <f t="shared" si="15"/>
        <v xml:space="preserve"> </v>
      </c>
      <c r="B265" s="130"/>
      <c r="C265" s="141">
        <f t="shared" si="12"/>
        <v>0</v>
      </c>
      <c r="D265" s="145"/>
      <c r="E265" s="143">
        <f t="shared" si="13"/>
        <v>0</v>
      </c>
      <c r="F265" s="144"/>
      <c r="G265" s="141">
        <f t="shared" si="14"/>
        <v>0</v>
      </c>
      <c r="H265" s="242"/>
      <c r="I265" s="241"/>
    </row>
    <row r="266" spans="1:9" s="240" customFormat="1" ht="14" x14ac:dyDescent="0.15">
      <c r="A266" s="140" t="str">
        <f t="shared" si="15"/>
        <v xml:space="preserve"> </v>
      </c>
      <c r="B266" s="130"/>
      <c r="C266" s="141">
        <f t="shared" si="12"/>
        <v>0</v>
      </c>
      <c r="D266" s="145"/>
      <c r="E266" s="143">
        <f t="shared" si="13"/>
        <v>0</v>
      </c>
      <c r="F266" s="144"/>
      <c r="G266" s="141">
        <f t="shared" si="14"/>
        <v>0</v>
      </c>
      <c r="H266" s="242"/>
      <c r="I266" s="241"/>
    </row>
    <row r="267" spans="1:9" s="240" customFormat="1" ht="14" x14ac:dyDescent="0.15">
      <c r="A267" s="140" t="str">
        <f t="shared" si="15"/>
        <v xml:space="preserve"> </v>
      </c>
      <c r="B267" s="130"/>
      <c r="C267" s="141">
        <f t="shared" si="12"/>
        <v>0</v>
      </c>
      <c r="D267" s="145"/>
      <c r="E267" s="143">
        <f t="shared" si="13"/>
        <v>0</v>
      </c>
      <c r="F267" s="144"/>
      <c r="G267" s="141">
        <f t="shared" si="14"/>
        <v>0</v>
      </c>
      <c r="H267" s="242"/>
      <c r="I267" s="241"/>
    </row>
    <row r="268" spans="1:9" s="240" customFormat="1" ht="14" x14ac:dyDescent="0.15">
      <c r="A268" s="140" t="str">
        <f t="shared" si="15"/>
        <v xml:space="preserve"> </v>
      </c>
      <c r="B268" s="130"/>
      <c r="C268" s="141">
        <f t="shared" si="12"/>
        <v>0</v>
      </c>
      <c r="D268" s="145"/>
      <c r="E268" s="143">
        <f t="shared" si="13"/>
        <v>0</v>
      </c>
      <c r="F268" s="144"/>
      <c r="G268" s="141">
        <f t="shared" si="14"/>
        <v>0</v>
      </c>
      <c r="H268" s="242"/>
      <c r="I268" s="241"/>
    </row>
    <row r="269" spans="1:9" s="240" customFormat="1" ht="14" x14ac:dyDescent="0.15">
      <c r="A269" s="140" t="str">
        <f t="shared" si="15"/>
        <v xml:space="preserve"> </v>
      </c>
      <c r="B269" s="130"/>
      <c r="C269" s="141">
        <f t="shared" si="12"/>
        <v>0</v>
      </c>
      <c r="D269" s="145"/>
      <c r="E269" s="143">
        <f t="shared" si="13"/>
        <v>0</v>
      </c>
      <c r="F269" s="144"/>
      <c r="G269" s="141">
        <f t="shared" si="14"/>
        <v>0</v>
      </c>
      <c r="H269" s="242"/>
      <c r="I269" s="241"/>
    </row>
    <row r="270" spans="1:9" s="240" customFormat="1" ht="14" x14ac:dyDescent="0.15">
      <c r="A270" s="140" t="str">
        <f t="shared" si="15"/>
        <v xml:space="preserve"> </v>
      </c>
      <c r="B270" s="130"/>
      <c r="C270" s="141">
        <f t="shared" si="12"/>
        <v>0</v>
      </c>
      <c r="D270" s="145"/>
      <c r="E270" s="143">
        <f t="shared" si="13"/>
        <v>0</v>
      </c>
      <c r="F270" s="144"/>
      <c r="G270" s="141">
        <f t="shared" si="14"/>
        <v>0</v>
      </c>
      <c r="H270" s="242"/>
      <c r="I270" s="241"/>
    </row>
    <row r="271" spans="1:9" s="240" customFormat="1" ht="14" x14ac:dyDescent="0.15">
      <c r="A271" s="140" t="str">
        <f t="shared" si="15"/>
        <v xml:space="preserve"> </v>
      </c>
      <c r="B271" s="130"/>
      <c r="C271" s="141">
        <f t="shared" si="12"/>
        <v>0</v>
      </c>
      <c r="D271" s="145"/>
      <c r="E271" s="143">
        <f t="shared" si="13"/>
        <v>0</v>
      </c>
      <c r="F271" s="144"/>
      <c r="G271" s="141">
        <f t="shared" si="14"/>
        <v>0</v>
      </c>
      <c r="H271" s="242"/>
      <c r="I271" s="241"/>
    </row>
    <row r="272" spans="1:9" s="240" customFormat="1" ht="14" x14ac:dyDescent="0.15">
      <c r="A272" s="140" t="str">
        <f t="shared" si="15"/>
        <v xml:space="preserve"> </v>
      </c>
      <c r="B272" s="130"/>
      <c r="C272" s="141">
        <f t="shared" ref="C272:C335" si="16">IF(($G271&gt;$G$10),$G$10,($G271+($G271*$G$8)/12))</f>
        <v>0</v>
      </c>
      <c r="D272" s="145"/>
      <c r="E272" s="143">
        <f t="shared" ref="E272:E335" si="17">IF(($G271&gt;0),$E271-1,0)</f>
        <v>0</v>
      </c>
      <c r="F272" s="144"/>
      <c r="G272" s="141">
        <f t="shared" ref="G272:G335" si="18">$G271+(($G271*$G$8)/12)-$C272</f>
        <v>0</v>
      </c>
      <c r="H272" s="242"/>
      <c r="I272" s="241"/>
    </row>
    <row r="273" spans="1:9" s="240" customFormat="1" ht="14" x14ac:dyDescent="0.15">
      <c r="A273" s="140" t="str">
        <f t="shared" ref="A273:A336" si="19">IF(G272&gt;0,SUM(A272+1)," ")</f>
        <v xml:space="preserve"> </v>
      </c>
      <c r="B273" s="130"/>
      <c r="C273" s="141">
        <f t="shared" si="16"/>
        <v>0</v>
      </c>
      <c r="D273" s="145"/>
      <c r="E273" s="143">
        <f t="shared" si="17"/>
        <v>0</v>
      </c>
      <c r="F273" s="144"/>
      <c r="G273" s="141">
        <f t="shared" si="18"/>
        <v>0</v>
      </c>
      <c r="H273" s="242"/>
      <c r="I273" s="241"/>
    </row>
    <row r="274" spans="1:9" s="240" customFormat="1" ht="14" x14ac:dyDescent="0.15">
      <c r="A274" s="140" t="str">
        <f t="shared" si="19"/>
        <v xml:space="preserve"> </v>
      </c>
      <c r="B274" s="130"/>
      <c r="C274" s="141">
        <f t="shared" si="16"/>
        <v>0</v>
      </c>
      <c r="D274" s="145"/>
      <c r="E274" s="143">
        <f t="shared" si="17"/>
        <v>0</v>
      </c>
      <c r="F274" s="144"/>
      <c r="G274" s="141">
        <f t="shared" si="18"/>
        <v>0</v>
      </c>
      <c r="H274" s="242"/>
      <c r="I274" s="241"/>
    </row>
    <row r="275" spans="1:9" s="240" customFormat="1" ht="14" x14ac:dyDescent="0.15">
      <c r="A275" s="140" t="str">
        <f t="shared" si="19"/>
        <v xml:space="preserve"> </v>
      </c>
      <c r="B275" s="130"/>
      <c r="C275" s="141">
        <f t="shared" si="16"/>
        <v>0</v>
      </c>
      <c r="D275" s="145"/>
      <c r="E275" s="143">
        <f t="shared" si="17"/>
        <v>0</v>
      </c>
      <c r="F275" s="144"/>
      <c r="G275" s="141">
        <f t="shared" si="18"/>
        <v>0</v>
      </c>
      <c r="H275" s="242"/>
      <c r="I275" s="241"/>
    </row>
    <row r="276" spans="1:9" s="240" customFormat="1" ht="14" x14ac:dyDescent="0.15">
      <c r="A276" s="140" t="str">
        <f t="shared" si="19"/>
        <v xml:space="preserve"> </v>
      </c>
      <c r="B276" s="130"/>
      <c r="C276" s="141">
        <f t="shared" si="16"/>
        <v>0</v>
      </c>
      <c r="D276" s="145"/>
      <c r="E276" s="143">
        <f t="shared" si="17"/>
        <v>0</v>
      </c>
      <c r="F276" s="144"/>
      <c r="G276" s="141">
        <f t="shared" si="18"/>
        <v>0</v>
      </c>
      <c r="H276" s="242"/>
      <c r="I276" s="241"/>
    </row>
    <row r="277" spans="1:9" s="240" customFormat="1" ht="14" x14ac:dyDescent="0.15">
      <c r="A277" s="140" t="str">
        <f t="shared" si="19"/>
        <v xml:space="preserve"> </v>
      </c>
      <c r="B277" s="130"/>
      <c r="C277" s="141">
        <f t="shared" si="16"/>
        <v>0</v>
      </c>
      <c r="D277" s="145"/>
      <c r="E277" s="143">
        <f t="shared" si="17"/>
        <v>0</v>
      </c>
      <c r="F277" s="144"/>
      <c r="G277" s="141">
        <f t="shared" si="18"/>
        <v>0</v>
      </c>
      <c r="H277" s="242"/>
      <c r="I277" s="241"/>
    </row>
    <row r="278" spans="1:9" s="240" customFormat="1" ht="14" x14ac:dyDescent="0.15">
      <c r="A278" s="140" t="str">
        <f t="shared" si="19"/>
        <v xml:space="preserve"> </v>
      </c>
      <c r="B278" s="130"/>
      <c r="C278" s="141">
        <f t="shared" si="16"/>
        <v>0</v>
      </c>
      <c r="D278" s="145"/>
      <c r="E278" s="143">
        <f t="shared" si="17"/>
        <v>0</v>
      </c>
      <c r="F278" s="144"/>
      <c r="G278" s="141">
        <f t="shared" si="18"/>
        <v>0</v>
      </c>
      <c r="H278" s="242"/>
      <c r="I278" s="241"/>
    </row>
    <row r="279" spans="1:9" s="240" customFormat="1" ht="14" x14ac:dyDescent="0.15">
      <c r="A279" s="140" t="str">
        <f t="shared" si="19"/>
        <v xml:space="preserve"> </v>
      </c>
      <c r="B279" s="130"/>
      <c r="C279" s="141">
        <f t="shared" si="16"/>
        <v>0</v>
      </c>
      <c r="D279" s="145"/>
      <c r="E279" s="143">
        <f t="shared" si="17"/>
        <v>0</v>
      </c>
      <c r="F279" s="144"/>
      <c r="G279" s="141">
        <f t="shared" si="18"/>
        <v>0</v>
      </c>
      <c r="H279" s="242"/>
      <c r="I279" s="241"/>
    </row>
    <row r="280" spans="1:9" s="240" customFormat="1" ht="14" x14ac:dyDescent="0.15">
      <c r="A280" s="140" t="str">
        <f t="shared" si="19"/>
        <v xml:space="preserve"> </v>
      </c>
      <c r="B280" s="130"/>
      <c r="C280" s="141">
        <f t="shared" si="16"/>
        <v>0</v>
      </c>
      <c r="D280" s="145"/>
      <c r="E280" s="143">
        <f t="shared" si="17"/>
        <v>0</v>
      </c>
      <c r="F280" s="144"/>
      <c r="G280" s="141">
        <f t="shared" si="18"/>
        <v>0</v>
      </c>
      <c r="H280" s="242"/>
      <c r="I280" s="241"/>
    </row>
    <row r="281" spans="1:9" s="240" customFormat="1" ht="14" x14ac:dyDescent="0.15">
      <c r="A281" s="140" t="str">
        <f t="shared" si="19"/>
        <v xml:space="preserve"> </v>
      </c>
      <c r="B281" s="130"/>
      <c r="C281" s="141">
        <f t="shared" si="16"/>
        <v>0</v>
      </c>
      <c r="D281" s="145"/>
      <c r="E281" s="143">
        <f t="shared" si="17"/>
        <v>0</v>
      </c>
      <c r="F281" s="144"/>
      <c r="G281" s="141">
        <f t="shared" si="18"/>
        <v>0</v>
      </c>
      <c r="H281" s="242"/>
      <c r="I281" s="241"/>
    </row>
    <row r="282" spans="1:9" s="240" customFormat="1" ht="14" x14ac:dyDescent="0.15">
      <c r="A282" s="140" t="str">
        <f t="shared" si="19"/>
        <v xml:space="preserve"> </v>
      </c>
      <c r="B282" s="130"/>
      <c r="C282" s="141">
        <f t="shared" si="16"/>
        <v>0</v>
      </c>
      <c r="D282" s="145"/>
      <c r="E282" s="143">
        <f t="shared" si="17"/>
        <v>0</v>
      </c>
      <c r="F282" s="144"/>
      <c r="G282" s="141">
        <f t="shared" si="18"/>
        <v>0</v>
      </c>
      <c r="H282" s="242"/>
      <c r="I282" s="241"/>
    </row>
    <row r="283" spans="1:9" s="240" customFormat="1" ht="14" x14ac:dyDescent="0.15">
      <c r="A283" s="140" t="str">
        <f t="shared" si="19"/>
        <v xml:space="preserve"> </v>
      </c>
      <c r="B283" s="130"/>
      <c r="C283" s="141">
        <f t="shared" si="16"/>
        <v>0</v>
      </c>
      <c r="D283" s="145"/>
      <c r="E283" s="143">
        <f t="shared" si="17"/>
        <v>0</v>
      </c>
      <c r="F283" s="144"/>
      <c r="G283" s="141">
        <f t="shared" si="18"/>
        <v>0</v>
      </c>
      <c r="H283" s="242"/>
      <c r="I283" s="241"/>
    </row>
    <row r="284" spans="1:9" s="240" customFormat="1" ht="14" x14ac:dyDescent="0.15">
      <c r="A284" s="140" t="str">
        <f t="shared" si="19"/>
        <v xml:space="preserve"> </v>
      </c>
      <c r="B284" s="130"/>
      <c r="C284" s="141">
        <f t="shared" si="16"/>
        <v>0</v>
      </c>
      <c r="D284" s="145"/>
      <c r="E284" s="143">
        <f t="shared" si="17"/>
        <v>0</v>
      </c>
      <c r="F284" s="144"/>
      <c r="G284" s="141">
        <f t="shared" si="18"/>
        <v>0</v>
      </c>
      <c r="H284" s="242"/>
      <c r="I284" s="241"/>
    </row>
    <row r="285" spans="1:9" s="240" customFormat="1" ht="14" x14ac:dyDescent="0.15">
      <c r="A285" s="140" t="str">
        <f t="shared" si="19"/>
        <v xml:space="preserve"> </v>
      </c>
      <c r="B285" s="130"/>
      <c r="C285" s="141">
        <f t="shared" si="16"/>
        <v>0</v>
      </c>
      <c r="D285" s="145"/>
      <c r="E285" s="143">
        <f t="shared" si="17"/>
        <v>0</v>
      </c>
      <c r="F285" s="144"/>
      <c r="G285" s="141">
        <f t="shared" si="18"/>
        <v>0</v>
      </c>
      <c r="H285" s="242"/>
      <c r="I285" s="241"/>
    </row>
    <row r="286" spans="1:9" s="240" customFormat="1" ht="14" x14ac:dyDescent="0.15">
      <c r="A286" s="140" t="str">
        <f t="shared" si="19"/>
        <v xml:space="preserve"> </v>
      </c>
      <c r="B286" s="130"/>
      <c r="C286" s="141">
        <f t="shared" si="16"/>
        <v>0</v>
      </c>
      <c r="D286" s="145"/>
      <c r="E286" s="143">
        <f t="shared" si="17"/>
        <v>0</v>
      </c>
      <c r="F286" s="144"/>
      <c r="G286" s="141">
        <f t="shared" si="18"/>
        <v>0</v>
      </c>
      <c r="H286" s="242"/>
      <c r="I286" s="241"/>
    </row>
    <row r="287" spans="1:9" s="240" customFormat="1" ht="14" x14ac:dyDescent="0.15">
      <c r="A287" s="140" t="str">
        <f t="shared" si="19"/>
        <v xml:space="preserve"> </v>
      </c>
      <c r="B287" s="130"/>
      <c r="C287" s="141">
        <f t="shared" si="16"/>
        <v>0</v>
      </c>
      <c r="D287" s="145"/>
      <c r="E287" s="143">
        <f t="shared" si="17"/>
        <v>0</v>
      </c>
      <c r="F287" s="144"/>
      <c r="G287" s="141">
        <f t="shared" si="18"/>
        <v>0</v>
      </c>
      <c r="H287" s="242"/>
      <c r="I287" s="241"/>
    </row>
    <row r="288" spans="1:9" s="240" customFormat="1" ht="14" x14ac:dyDescent="0.15">
      <c r="A288" s="140" t="str">
        <f t="shared" si="19"/>
        <v xml:space="preserve"> </v>
      </c>
      <c r="B288" s="130"/>
      <c r="C288" s="141">
        <f t="shared" si="16"/>
        <v>0</v>
      </c>
      <c r="D288" s="145"/>
      <c r="E288" s="143">
        <f t="shared" si="17"/>
        <v>0</v>
      </c>
      <c r="F288" s="144"/>
      <c r="G288" s="141">
        <f t="shared" si="18"/>
        <v>0</v>
      </c>
      <c r="H288" s="242"/>
      <c r="I288" s="241"/>
    </row>
    <row r="289" spans="1:9" s="240" customFormat="1" ht="14" x14ac:dyDescent="0.15">
      <c r="A289" s="140" t="str">
        <f t="shared" si="19"/>
        <v xml:space="preserve"> </v>
      </c>
      <c r="B289" s="130"/>
      <c r="C289" s="141">
        <f t="shared" si="16"/>
        <v>0</v>
      </c>
      <c r="D289" s="145"/>
      <c r="E289" s="143">
        <f t="shared" si="17"/>
        <v>0</v>
      </c>
      <c r="F289" s="144"/>
      <c r="G289" s="141">
        <f t="shared" si="18"/>
        <v>0</v>
      </c>
      <c r="H289" s="242"/>
      <c r="I289" s="241"/>
    </row>
    <row r="290" spans="1:9" s="240" customFormat="1" ht="14" x14ac:dyDescent="0.15">
      <c r="A290" s="140" t="str">
        <f t="shared" si="19"/>
        <v xml:space="preserve"> </v>
      </c>
      <c r="B290" s="130"/>
      <c r="C290" s="141">
        <f t="shared" si="16"/>
        <v>0</v>
      </c>
      <c r="D290" s="145"/>
      <c r="E290" s="143">
        <f t="shared" si="17"/>
        <v>0</v>
      </c>
      <c r="F290" s="144"/>
      <c r="G290" s="141">
        <f t="shared" si="18"/>
        <v>0</v>
      </c>
      <c r="H290" s="242"/>
      <c r="I290" s="241"/>
    </row>
    <row r="291" spans="1:9" s="240" customFormat="1" ht="14" x14ac:dyDescent="0.15">
      <c r="A291" s="140" t="str">
        <f t="shared" si="19"/>
        <v xml:space="preserve"> </v>
      </c>
      <c r="B291" s="130"/>
      <c r="C291" s="141">
        <f t="shared" si="16"/>
        <v>0</v>
      </c>
      <c r="D291" s="145"/>
      <c r="E291" s="143">
        <f t="shared" si="17"/>
        <v>0</v>
      </c>
      <c r="F291" s="144"/>
      <c r="G291" s="141">
        <f t="shared" si="18"/>
        <v>0</v>
      </c>
      <c r="H291" s="242"/>
      <c r="I291" s="241"/>
    </row>
    <row r="292" spans="1:9" s="240" customFormat="1" ht="14" x14ac:dyDescent="0.15">
      <c r="A292" s="140" t="str">
        <f t="shared" si="19"/>
        <v xml:space="preserve"> </v>
      </c>
      <c r="B292" s="130"/>
      <c r="C292" s="141">
        <f t="shared" si="16"/>
        <v>0</v>
      </c>
      <c r="D292" s="145"/>
      <c r="E292" s="143">
        <f t="shared" si="17"/>
        <v>0</v>
      </c>
      <c r="F292" s="144"/>
      <c r="G292" s="141">
        <f t="shared" si="18"/>
        <v>0</v>
      </c>
      <c r="H292" s="242"/>
      <c r="I292" s="241"/>
    </row>
    <row r="293" spans="1:9" s="240" customFormat="1" ht="14" x14ac:dyDescent="0.15">
      <c r="A293" s="140" t="str">
        <f t="shared" si="19"/>
        <v xml:space="preserve"> </v>
      </c>
      <c r="B293" s="130"/>
      <c r="C293" s="141">
        <f t="shared" si="16"/>
        <v>0</v>
      </c>
      <c r="D293" s="145"/>
      <c r="E293" s="143">
        <f t="shared" si="17"/>
        <v>0</v>
      </c>
      <c r="F293" s="144"/>
      <c r="G293" s="141">
        <f t="shared" si="18"/>
        <v>0</v>
      </c>
      <c r="H293" s="242"/>
      <c r="I293" s="241"/>
    </row>
    <row r="294" spans="1:9" s="240" customFormat="1" ht="14" x14ac:dyDescent="0.15">
      <c r="A294" s="140" t="str">
        <f t="shared" si="19"/>
        <v xml:space="preserve"> </v>
      </c>
      <c r="B294" s="130"/>
      <c r="C294" s="141">
        <f t="shared" si="16"/>
        <v>0</v>
      </c>
      <c r="D294" s="145"/>
      <c r="E294" s="143">
        <f t="shared" si="17"/>
        <v>0</v>
      </c>
      <c r="F294" s="144"/>
      <c r="G294" s="141">
        <f t="shared" si="18"/>
        <v>0</v>
      </c>
      <c r="H294" s="242"/>
      <c r="I294" s="241"/>
    </row>
    <row r="295" spans="1:9" s="240" customFormat="1" ht="14" x14ac:dyDescent="0.15">
      <c r="A295" s="140" t="str">
        <f t="shared" si="19"/>
        <v xml:space="preserve"> </v>
      </c>
      <c r="B295" s="130"/>
      <c r="C295" s="141">
        <f t="shared" si="16"/>
        <v>0</v>
      </c>
      <c r="D295" s="145"/>
      <c r="E295" s="143">
        <f t="shared" si="17"/>
        <v>0</v>
      </c>
      <c r="F295" s="144"/>
      <c r="G295" s="141">
        <f t="shared" si="18"/>
        <v>0</v>
      </c>
      <c r="H295" s="242"/>
      <c r="I295" s="241"/>
    </row>
    <row r="296" spans="1:9" s="240" customFormat="1" ht="14" x14ac:dyDescent="0.15">
      <c r="A296" s="140" t="str">
        <f t="shared" si="19"/>
        <v xml:space="preserve"> </v>
      </c>
      <c r="B296" s="130"/>
      <c r="C296" s="141">
        <f t="shared" si="16"/>
        <v>0</v>
      </c>
      <c r="D296" s="145"/>
      <c r="E296" s="143">
        <f t="shared" si="17"/>
        <v>0</v>
      </c>
      <c r="F296" s="144"/>
      <c r="G296" s="141">
        <f t="shared" si="18"/>
        <v>0</v>
      </c>
      <c r="H296" s="242"/>
      <c r="I296" s="241"/>
    </row>
    <row r="297" spans="1:9" s="240" customFormat="1" ht="14" x14ac:dyDescent="0.15">
      <c r="A297" s="140" t="str">
        <f t="shared" si="19"/>
        <v xml:space="preserve"> </v>
      </c>
      <c r="B297" s="130"/>
      <c r="C297" s="141">
        <f t="shared" si="16"/>
        <v>0</v>
      </c>
      <c r="D297" s="145"/>
      <c r="E297" s="143">
        <f t="shared" si="17"/>
        <v>0</v>
      </c>
      <c r="F297" s="144"/>
      <c r="G297" s="141">
        <f t="shared" si="18"/>
        <v>0</v>
      </c>
      <c r="H297" s="242"/>
      <c r="I297" s="241"/>
    </row>
    <row r="298" spans="1:9" s="240" customFormat="1" ht="14" x14ac:dyDescent="0.15">
      <c r="A298" s="140" t="str">
        <f t="shared" si="19"/>
        <v xml:space="preserve"> </v>
      </c>
      <c r="B298" s="130"/>
      <c r="C298" s="141">
        <f t="shared" si="16"/>
        <v>0</v>
      </c>
      <c r="D298" s="145"/>
      <c r="E298" s="143">
        <f t="shared" si="17"/>
        <v>0</v>
      </c>
      <c r="F298" s="144"/>
      <c r="G298" s="141">
        <f t="shared" si="18"/>
        <v>0</v>
      </c>
      <c r="H298" s="242"/>
      <c r="I298" s="241"/>
    </row>
    <row r="299" spans="1:9" s="240" customFormat="1" ht="14" x14ac:dyDescent="0.15">
      <c r="A299" s="140" t="str">
        <f t="shared" si="19"/>
        <v xml:space="preserve"> </v>
      </c>
      <c r="B299" s="130"/>
      <c r="C299" s="141">
        <f t="shared" si="16"/>
        <v>0</v>
      </c>
      <c r="D299" s="145"/>
      <c r="E299" s="143">
        <f t="shared" si="17"/>
        <v>0</v>
      </c>
      <c r="F299" s="144"/>
      <c r="G299" s="141">
        <f t="shared" si="18"/>
        <v>0</v>
      </c>
      <c r="H299" s="242"/>
      <c r="I299" s="241"/>
    </row>
    <row r="300" spans="1:9" s="240" customFormat="1" ht="14" x14ac:dyDescent="0.15">
      <c r="A300" s="140" t="str">
        <f t="shared" si="19"/>
        <v xml:space="preserve"> </v>
      </c>
      <c r="B300" s="130"/>
      <c r="C300" s="141">
        <f t="shared" si="16"/>
        <v>0</v>
      </c>
      <c r="D300" s="145"/>
      <c r="E300" s="143">
        <f t="shared" si="17"/>
        <v>0</v>
      </c>
      <c r="F300" s="144"/>
      <c r="G300" s="141">
        <f t="shared" si="18"/>
        <v>0</v>
      </c>
      <c r="H300" s="242"/>
      <c r="I300" s="241"/>
    </row>
    <row r="301" spans="1:9" s="240" customFormat="1" ht="14" x14ac:dyDescent="0.15">
      <c r="A301" s="140" t="str">
        <f t="shared" si="19"/>
        <v xml:space="preserve"> </v>
      </c>
      <c r="B301" s="130"/>
      <c r="C301" s="141">
        <f t="shared" si="16"/>
        <v>0</v>
      </c>
      <c r="D301" s="145"/>
      <c r="E301" s="143">
        <f t="shared" si="17"/>
        <v>0</v>
      </c>
      <c r="F301" s="144"/>
      <c r="G301" s="141">
        <f t="shared" si="18"/>
        <v>0</v>
      </c>
      <c r="H301" s="242"/>
      <c r="I301" s="241"/>
    </row>
    <row r="302" spans="1:9" s="240" customFormat="1" ht="14" x14ac:dyDescent="0.15">
      <c r="A302" s="140" t="str">
        <f t="shared" si="19"/>
        <v xml:space="preserve"> </v>
      </c>
      <c r="B302" s="130"/>
      <c r="C302" s="141">
        <f t="shared" si="16"/>
        <v>0</v>
      </c>
      <c r="D302" s="145"/>
      <c r="E302" s="143">
        <f t="shared" si="17"/>
        <v>0</v>
      </c>
      <c r="F302" s="144"/>
      <c r="G302" s="141">
        <f t="shared" si="18"/>
        <v>0</v>
      </c>
      <c r="H302" s="242"/>
      <c r="I302" s="241"/>
    </row>
    <row r="303" spans="1:9" s="240" customFormat="1" ht="14" x14ac:dyDescent="0.15">
      <c r="A303" s="140" t="str">
        <f t="shared" si="19"/>
        <v xml:space="preserve"> </v>
      </c>
      <c r="B303" s="130"/>
      <c r="C303" s="141">
        <f t="shared" si="16"/>
        <v>0</v>
      </c>
      <c r="D303" s="145"/>
      <c r="E303" s="143">
        <f t="shared" si="17"/>
        <v>0</v>
      </c>
      <c r="F303" s="144"/>
      <c r="G303" s="141">
        <f t="shared" si="18"/>
        <v>0</v>
      </c>
      <c r="H303" s="242"/>
      <c r="I303" s="241"/>
    </row>
    <row r="304" spans="1:9" s="240" customFormat="1" ht="14" x14ac:dyDescent="0.15">
      <c r="A304" s="140" t="str">
        <f t="shared" si="19"/>
        <v xml:space="preserve"> </v>
      </c>
      <c r="B304" s="130"/>
      <c r="C304" s="141">
        <f t="shared" si="16"/>
        <v>0</v>
      </c>
      <c r="D304" s="145"/>
      <c r="E304" s="143">
        <f t="shared" si="17"/>
        <v>0</v>
      </c>
      <c r="F304" s="144"/>
      <c r="G304" s="141">
        <f t="shared" si="18"/>
        <v>0</v>
      </c>
      <c r="H304" s="242"/>
      <c r="I304" s="241"/>
    </row>
    <row r="305" spans="1:9" s="240" customFormat="1" ht="14" x14ac:dyDescent="0.15">
      <c r="A305" s="140" t="str">
        <f t="shared" si="19"/>
        <v xml:space="preserve"> </v>
      </c>
      <c r="B305" s="130"/>
      <c r="C305" s="141">
        <f t="shared" si="16"/>
        <v>0</v>
      </c>
      <c r="D305" s="145"/>
      <c r="E305" s="143">
        <f t="shared" si="17"/>
        <v>0</v>
      </c>
      <c r="F305" s="144"/>
      <c r="G305" s="141">
        <f t="shared" si="18"/>
        <v>0</v>
      </c>
      <c r="H305" s="242"/>
      <c r="I305" s="241"/>
    </row>
    <row r="306" spans="1:9" s="240" customFormat="1" ht="14" x14ac:dyDescent="0.15">
      <c r="A306" s="140" t="str">
        <f t="shared" si="19"/>
        <v xml:space="preserve"> </v>
      </c>
      <c r="B306" s="130"/>
      <c r="C306" s="141">
        <f t="shared" si="16"/>
        <v>0</v>
      </c>
      <c r="D306" s="145"/>
      <c r="E306" s="143">
        <f t="shared" si="17"/>
        <v>0</v>
      </c>
      <c r="F306" s="144"/>
      <c r="G306" s="141">
        <f t="shared" si="18"/>
        <v>0</v>
      </c>
      <c r="H306" s="242"/>
      <c r="I306" s="241"/>
    </row>
    <row r="307" spans="1:9" s="240" customFormat="1" ht="14" x14ac:dyDescent="0.15">
      <c r="A307" s="140" t="str">
        <f t="shared" si="19"/>
        <v xml:space="preserve"> </v>
      </c>
      <c r="B307" s="130"/>
      <c r="C307" s="141">
        <f t="shared" si="16"/>
        <v>0</v>
      </c>
      <c r="D307" s="145"/>
      <c r="E307" s="143">
        <f t="shared" si="17"/>
        <v>0</v>
      </c>
      <c r="F307" s="144"/>
      <c r="G307" s="141">
        <f t="shared" si="18"/>
        <v>0</v>
      </c>
      <c r="H307" s="242"/>
      <c r="I307" s="241"/>
    </row>
    <row r="308" spans="1:9" s="240" customFormat="1" ht="14" x14ac:dyDescent="0.15">
      <c r="A308" s="140" t="str">
        <f t="shared" si="19"/>
        <v xml:space="preserve"> </v>
      </c>
      <c r="B308" s="130"/>
      <c r="C308" s="141">
        <f t="shared" si="16"/>
        <v>0</v>
      </c>
      <c r="D308" s="145"/>
      <c r="E308" s="143">
        <f t="shared" si="17"/>
        <v>0</v>
      </c>
      <c r="F308" s="144"/>
      <c r="G308" s="141">
        <f t="shared" si="18"/>
        <v>0</v>
      </c>
      <c r="H308" s="242"/>
      <c r="I308" s="241"/>
    </row>
    <row r="309" spans="1:9" s="240" customFormat="1" ht="14" x14ac:dyDescent="0.15">
      <c r="A309" s="140" t="str">
        <f t="shared" si="19"/>
        <v xml:space="preserve"> </v>
      </c>
      <c r="B309" s="130"/>
      <c r="C309" s="141">
        <f t="shared" si="16"/>
        <v>0</v>
      </c>
      <c r="D309" s="145"/>
      <c r="E309" s="143">
        <f t="shared" si="17"/>
        <v>0</v>
      </c>
      <c r="F309" s="144"/>
      <c r="G309" s="141">
        <f t="shared" si="18"/>
        <v>0</v>
      </c>
      <c r="H309" s="242"/>
      <c r="I309" s="241"/>
    </row>
    <row r="310" spans="1:9" s="240" customFormat="1" ht="14" x14ac:dyDescent="0.15">
      <c r="A310" s="140" t="str">
        <f t="shared" si="19"/>
        <v xml:space="preserve"> </v>
      </c>
      <c r="B310" s="130"/>
      <c r="C310" s="141">
        <f t="shared" si="16"/>
        <v>0</v>
      </c>
      <c r="D310" s="145"/>
      <c r="E310" s="143">
        <f t="shared" si="17"/>
        <v>0</v>
      </c>
      <c r="F310" s="144"/>
      <c r="G310" s="141">
        <f t="shared" si="18"/>
        <v>0</v>
      </c>
      <c r="H310" s="242"/>
      <c r="I310" s="241"/>
    </row>
    <row r="311" spans="1:9" s="240" customFormat="1" ht="14" x14ac:dyDescent="0.15">
      <c r="A311" s="140" t="str">
        <f t="shared" si="19"/>
        <v xml:space="preserve"> </v>
      </c>
      <c r="B311" s="130"/>
      <c r="C311" s="141">
        <f t="shared" si="16"/>
        <v>0</v>
      </c>
      <c r="D311" s="145"/>
      <c r="E311" s="143">
        <f t="shared" si="17"/>
        <v>0</v>
      </c>
      <c r="F311" s="144"/>
      <c r="G311" s="141">
        <f t="shared" si="18"/>
        <v>0</v>
      </c>
      <c r="H311" s="242"/>
      <c r="I311" s="241"/>
    </row>
    <row r="312" spans="1:9" s="240" customFormat="1" ht="14" x14ac:dyDescent="0.15">
      <c r="A312" s="140" t="str">
        <f t="shared" si="19"/>
        <v xml:space="preserve"> </v>
      </c>
      <c r="B312" s="130"/>
      <c r="C312" s="141">
        <f t="shared" si="16"/>
        <v>0</v>
      </c>
      <c r="D312" s="145"/>
      <c r="E312" s="143">
        <f t="shared" si="17"/>
        <v>0</v>
      </c>
      <c r="F312" s="144"/>
      <c r="G312" s="141">
        <f t="shared" si="18"/>
        <v>0</v>
      </c>
      <c r="H312" s="242"/>
      <c r="I312" s="241"/>
    </row>
    <row r="313" spans="1:9" s="240" customFormat="1" ht="14" x14ac:dyDescent="0.15">
      <c r="A313" s="140" t="str">
        <f t="shared" si="19"/>
        <v xml:space="preserve"> </v>
      </c>
      <c r="B313" s="130"/>
      <c r="C313" s="141">
        <f t="shared" si="16"/>
        <v>0</v>
      </c>
      <c r="D313" s="145"/>
      <c r="E313" s="143">
        <f t="shared" si="17"/>
        <v>0</v>
      </c>
      <c r="F313" s="144"/>
      <c r="G313" s="141">
        <f t="shared" si="18"/>
        <v>0</v>
      </c>
      <c r="H313" s="242"/>
      <c r="I313" s="241"/>
    </row>
    <row r="314" spans="1:9" s="240" customFormat="1" ht="14" x14ac:dyDescent="0.15">
      <c r="A314" s="140" t="str">
        <f t="shared" si="19"/>
        <v xml:space="preserve"> </v>
      </c>
      <c r="B314" s="130"/>
      <c r="C314" s="141">
        <f t="shared" si="16"/>
        <v>0</v>
      </c>
      <c r="D314" s="145"/>
      <c r="E314" s="143">
        <f t="shared" si="17"/>
        <v>0</v>
      </c>
      <c r="F314" s="144"/>
      <c r="G314" s="141">
        <f t="shared" si="18"/>
        <v>0</v>
      </c>
      <c r="H314" s="242"/>
      <c r="I314" s="241"/>
    </row>
    <row r="315" spans="1:9" s="240" customFormat="1" ht="14" x14ac:dyDescent="0.15">
      <c r="A315" s="140" t="str">
        <f t="shared" si="19"/>
        <v xml:space="preserve"> </v>
      </c>
      <c r="B315" s="130"/>
      <c r="C315" s="141">
        <f t="shared" si="16"/>
        <v>0</v>
      </c>
      <c r="D315" s="145"/>
      <c r="E315" s="143">
        <f t="shared" si="17"/>
        <v>0</v>
      </c>
      <c r="F315" s="144"/>
      <c r="G315" s="141">
        <f t="shared" si="18"/>
        <v>0</v>
      </c>
      <c r="H315" s="242"/>
      <c r="I315" s="241"/>
    </row>
    <row r="316" spans="1:9" s="240" customFormat="1" ht="14" x14ac:dyDescent="0.15">
      <c r="A316" s="140" t="str">
        <f t="shared" si="19"/>
        <v xml:space="preserve"> </v>
      </c>
      <c r="B316" s="130"/>
      <c r="C316" s="141">
        <f t="shared" si="16"/>
        <v>0</v>
      </c>
      <c r="D316" s="145"/>
      <c r="E316" s="143">
        <f t="shared" si="17"/>
        <v>0</v>
      </c>
      <c r="F316" s="144"/>
      <c r="G316" s="141">
        <f t="shared" si="18"/>
        <v>0</v>
      </c>
      <c r="H316" s="242"/>
      <c r="I316" s="241"/>
    </row>
    <row r="317" spans="1:9" s="240" customFormat="1" ht="14" x14ac:dyDescent="0.15">
      <c r="A317" s="140" t="str">
        <f t="shared" si="19"/>
        <v xml:space="preserve"> </v>
      </c>
      <c r="B317" s="130"/>
      <c r="C317" s="141">
        <f t="shared" si="16"/>
        <v>0</v>
      </c>
      <c r="D317" s="145"/>
      <c r="E317" s="143">
        <f t="shared" si="17"/>
        <v>0</v>
      </c>
      <c r="F317" s="144"/>
      <c r="G317" s="141">
        <f t="shared" si="18"/>
        <v>0</v>
      </c>
      <c r="H317" s="242"/>
      <c r="I317" s="241"/>
    </row>
    <row r="318" spans="1:9" s="240" customFormat="1" ht="14" x14ac:dyDescent="0.15">
      <c r="A318" s="140" t="str">
        <f t="shared" si="19"/>
        <v xml:space="preserve"> </v>
      </c>
      <c r="B318" s="130"/>
      <c r="C318" s="141">
        <f t="shared" si="16"/>
        <v>0</v>
      </c>
      <c r="D318" s="145"/>
      <c r="E318" s="143">
        <f t="shared" si="17"/>
        <v>0</v>
      </c>
      <c r="F318" s="144"/>
      <c r="G318" s="141">
        <f t="shared" si="18"/>
        <v>0</v>
      </c>
      <c r="H318" s="242"/>
      <c r="I318" s="241"/>
    </row>
    <row r="319" spans="1:9" s="240" customFormat="1" ht="14" x14ac:dyDescent="0.15">
      <c r="A319" s="140" t="str">
        <f t="shared" si="19"/>
        <v xml:space="preserve"> </v>
      </c>
      <c r="B319" s="130"/>
      <c r="C319" s="141">
        <f t="shared" si="16"/>
        <v>0</v>
      </c>
      <c r="D319" s="145"/>
      <c r="E319" s="143">
        <f t="shared" si="17"/>
        <v>0</v>
      </c>
      <c r="F319" s="144"/>
      <c r="G319" s="141">
        <f t="shared" si="18"/>
        <v>0</v>
      </c>
      <c r="H319" s="242"/>
      <c r="I319" s="241"/>
    </row>
    <row r="320" spans="1:9" s="240" customFormat="1" ht="14" x14ac:dyDescent="0.15">
      <c r="A320" s="140" t="str">
        <f t="shared" si="19"/>
        <v xml:space="preserve"> </v>
      </c>
      <c r="B320" s="130"/>
      <c r="C320" s="141">
        <f t="shared" si="16"/>
        <v>0</v>
      </c>
      <c r="D320" s="145"/>
      <c r="E320" s="143">
        <f t="shared" si="17"/>
        <v>0</v>
      </c>
      <c r="F320" s="144"/>
      <c r="G320" s="141">
        <f t="shared" si="18"/>
        <v>0</v>
      </c>
      <c r="H320" s="242"/>
      <c r="I320" s="241"/>
    </row>
    <row r="321" spans="1:9" s="240" customFormat="1" ht="14" x14ac:dyDescent="0.15">
      <c r="A321" s="140" t="str">
        <f t="shared" si="19"/>
        <v xml:space="preserve"> </v>
      </c>
      <c r="B321" s="130"/>
      <c r="C321" s="141">
        <f t="shared" si="16"/>
        <v>0</v>
      </c>
      <c r="D321" s="145"/>
      <c r="E321" s="143">
        <f t="shared" si="17"/>
        <v>0</v>
      </c>
      <c r="F321" s="144"/>
      <c r="G321" s="141">
        <f t="shared" si="18"/>
        <v>0</v>
      </c>
      <c r="H321" s="242"/>
      <c r="I321" s="241"/>
    </row>
    <row r="322" spans="1:9" s="240" customFormat="1" ht="14" x14ac:dyDescent="0.15">
      <c r="A322" s="140" t="str">
        <f t="shared" si="19"/>
        <v xml:space="preserve"> </v>
      </c>
      <c r="B322" s="130"/>
      <c r="C322" s="141">
        <f t="shared" si="16"/>
        <v>0</v>
      </c>
      <c r="D322" s="145"/>
      <c r="E322" s="143">
        <f t="shared" si="17"/>
        <v>0</v>
      </c>
      <c r="F322" s="144"/>
      <c r="G322" s="141">
        <f t="shared" si="18"/>
        <v>0</v>
      </c>
      <c r="H322" s="242"/>
      <c r="I322" s="241"/>
    </row>
    <row r="323" spans="1:9" s="240" customFormat="1" ht="14" x14ac:dyDescent="0.15">
      <c r="A323" s="140" t="str">
        <f t="shared" si="19"/>
        <v xml:space="preserve"> </v>
      </c>
      <c r="B323" s="130"/>
      <c r="C323" s="141">
        <f t="shared" si="16"/>
        <v>0</v>
      </c>
      <c r="D323" s="145"/>
      <c r="E323" s="143">
        <f t="shared" si="17"/>
        <v>0</v>
      </c>
      <c r="F323" s="144"/>
      <c r="G323" s="141">
        <f t="shared" si="18"/>
        <v>0</v>
      </c>
      <c r="H323" s="242"/>
      <c r="I323" s="241"/>
    </row>
    <row r="324" spans="1:9" s="240" customFormat="1" ht="14" x14ac:dyDescent="0.15">
      <c r="A324" s="140" t="str">
        <f t="shared" si="19"/>
        <v xml:space="preserve"> </v>
      </c>
      <c r="B324" s="130"/>
      <c r="C324" s="141">
        <f t="shared" si="16"/>
        <v>0</v>
      </c>
      <c r="D324" s="145"/>
      <c r="E324" s="143">
        <f t="shared" si="17"/>
        <v>0</v>
      </c>
      <c r="F324" s="144"/>
      <c r="G324" s="141">
        <f t="shared" si="18"/>
        <v>0</v>
      </c>
      <c r="H324" s="242"/>
      <c r="I324" s="241"/>
    </row>
    <row r="325" spans="1:9" s="240" customFormat="1" ht="14" x14ac:dyDescent="0.15">
      <c r="A325" s="140" t="str">
        <f t="shared" si="19"/>
        <v xml:space="preserve"> </v>
      </c>
      <c r="B325" s="130"/>
      <c r="C325" s="141">
        <f t="shared" si="16"/>
        <v>0</v>
      </c>
      <c r="D325" s="145"/>
      <c r="E325" s="143">
        <f t="shared" si="17"/>
        <v>0</v>
      </c>
      <c r="F325" s="144"/>
      <c r="G325" s="141">
        <f t="shared" si="18"/>
        <v>0</v>
      </c>
      <c r="H325" s="242"/>
      <c r="I325" s="241"/>
    </row>
    <row r="326" spans="1:9" s="240" customFormat="1" ht="14" x14ac:dyDescent="0.15">
      <c r="A326" s="140" t="str">
        <f t="shared" si="19"/>
        <v xml:space="preserve"> </v>
      </c>
      <c r="B326" s="130"/>
      <c r="C326" s="141">
        <f t="shared" si="16"/>
        <v>0</v>
      </c>
      <c r="D326" s="145"/>
      <c r="E326" s="143">
        <f t="shared" si="17"/>
        <v>0</v>
      </c>
      <c r="F326" s="144"/>
      <c r="G326" s="141">
        <f t="shared" si="18"/>
        <v>0</v>
      </c>
      <c r="H326" s="242"/>
      <c r="I326" s="241"/>
    </row>
    <row r="327" spans="1:9" s="240" customFormat="1" ht="14" x14ac:dyDescent="0.15">
      <c r="A327" s="140" t="str">
        <f t="shared" si="19"/>
        <v xml:space="preserve"> </v>
      </c>
      <c r="B327" s="130"/>
      <c r="C327" s="141">
        <f t="shared" si="16"/>
        <v>0</v>
      </c>
      <c r="D327" s="145"/>
      <c r="E327" s="143">
        <f t="shared" si="17"/>
        <v>0</v>
      </c>
      <c r="F327" s="144"/>
      <c r="G327" s="141">
        <f t="shared" si="18"/>
        <v>0</v>
      </c>
      <c r="H327" s="242"/>
      <c r="I327" s="241"/>
    </row>
    <row r="328" spans="1:9" s="240" customFormat="1" ht="14" x14ac:dyDescent="0.15">
      <c r="A328" s="140" t="str">
        <f t="shared" si="19"/>
        <v xml:space="preserve"> </v>
      </c>
      <c r="B328" s="130"/>
      <c r="C328" s="141">
        <f t="shared" si="16"/>
        <v>0</v>
      </c>
      <c r="D328" s="145"/>
      <c r="E328" s="143">
        <f t="shared" si="17"/>
        <v>0</v>
      </c>
      <c r="F328" s="144"/>
      <c r="G328" s="141">
        <f t="shared" si="18"/>
        <v>0</v>
      </c>
      <c r="H328" s="242"/>
      <c r="I328" s="241"/>
    </row>
    <row r="329" spans="1:9" s="240" customFormat="1" ht="14" x14ac:dyDescent="0.15">
      <c r="A329" s="140" t="str">
        <f t="shared" si="19"/>
        <v xml:space="preserve"> </v>
      </c>
      <c r="B329" s="130"/>
      <c r="C329" s="141">
        <f t="shared" si="16"/>
        <v>0</v>
      </c>
      <c r="D329" s="145"/>
      <c r="E329" s="143">
        <f t="shared" si="17"/>
        <v>0</v>
      </c>
      <c r="F329" s="144"/>
      <c r="G329" s="141">
        <f t="shared" si="18"/>
        <v>0</v>
      </c>
      <c r="H329" s="242"/>
      <c r="I329" s="241"/>
    </row>
    <row r="330" spans="1:9" s="240" customFormat="1" ht="14" x14ac:dyDescent="0.15">
      <c r="A330" s="140" t="str">
        <f t="shared" si="19"/>
        <v xml:space="preserve"> </v>
      </c>
      <c r="B330" s="130"/>
      <c r="C330" s="141">
        <f t="shared" si="16"/>
        <v>0</v>
      </c>
      <c r="D330" s="145"/>
      <c r="E330" s="143">
        <f t="shared" si="17"/>
        <v>0</v>
      </c>
      <c r="F330" s="144"/>
      <c r="G330" s="141">
        <f t="shared" si="18"/>
        <v>0</v>
      </c>
      <c r="H330" s="242"/>
      <c r="I330" s="241"/>
    </row>
    <row r="331" spans="1:9" s="240" customFormat="1" ht="14" x14ac:dyDescent="0.15">
      <c r="A331" s="140" t="str">
        <f t="shared" si="19"/>
        <v xml:space="preserve"> </v>
      </c>
      <c r="B331" s="130"/>
      <c r="C331" s="141">
        <f t="shared" si="16"/>
        <v>0</v>
      </c>
      <c r="D331" s="145"/>
      <c r="E331" s="143">
        <f t="shared" si="17"/>
        <v>0</v>
      </c>
      <c r="F331" s="144"/>
      <c r="G331" s="141">
        <f t="shared" si="18"/>
        <v>0</v>
      </c>
      <c r="H331" s="242"/>
      <c r="I331" s="241"/>
    </row>
    <row r="332" spans="1:9" s="240" customFormat="1" ht="14" x14ac:dyDescent="0.15">
      <c r="A332" s="140" t="str">
        <f t="shared" si="19"/>
        <v xml:space="preserve"> </v>
      </c>
      <c r="B332" s="130"/>
      <c r="C332" s="141">
        <f t="shared" si="16"/>
        <v>0</v>
      </c>
      <c r="D332" s="145"/>
      <c r="E332" s="143">
        <f t="shared" si="17"/>
        <v>0</v>
      </c>
      <c r="F332" s="144"/>
      <c r="G332" s="141">
        <f t="shared" si="18"/>
        <v>0</v>
      </c>
      <c r="H332" s="242"/>
      <c r="I332" s="241"/>
    </row>
    <row r="333" spans="1:9" s="240" customFormat="1" ht="14" x14ac:dyDescent="0.15">
      <c r="A333" s="140" t="str">
        <f t="shared" si="19"/>
        <v xml:space="preserve"> </v>
      </c>
      <c r="B333" s="130"/>
      <c r="C333" s="141">
        <f t="shared" si="16"/>
        <v>0</v>
      </c>
      <c r="D333" s="145"/>
      <c r="E333" s="143">
        <f t="shared" si="17"/>
        <v>0</v>
      </c>
      <c r="F333" s="144"/>
      <c r="G333" s="141">
        <f t="shared" si="18"/>
        <v>0</v>
      </c>
      <c r="H333" s="242"/>
      <c r="I333" s="241"/>
    </row>
    <row r="334" spans="1:9" s="240" customFormat="1" ht="14" x14ac:dyDescent="0.15">
      <c r="A334" s="140" t="str">
        <f t="shared" si="19"/>
        <v xml:space="preserve"> </v>
      </c>
      <c r="B334" s="130"/>
      <c r="C334" s="141">
        <f t="shared" si="16"/>
        <v>0</v>
      </c>
      <c r="D334" s="145"/>
      <c r="E334" s="143">
        <f t="shared" si="17"/>
        <v>0</v>
      </c>
      <c r="F334" s="144"/>
      <c r="G334" s="141">
        <f t="shared" si="18"/>
        <v>0</v>
      </c>
      <c r="H334" s="242"/>
      <c r="I334" s="241"/>
    </row>
    <row r="335" spans="1:9" s="240" customFormat="1" ht="14" x14ac:dyDescent="0.15">
      <c r="A335" s="140" t="str">
        <f t="shared" si="19"/>
        <v xml:space="preserve"> </v>
      </c>
      <c r="B335" s="130"/>
      <c r="C335" s="141">
        <f t="shared" si="16"/>
        <v>0</v>
      </c>
      <c r="D335" s="145"/>
      <c r="E335" s="143">
        <f t="shared" si="17"/>
        <v>0</v>
      </c>
      <c r="F335" s="144"/>
      <c r="G335" s="141">
        <f t="shared" si="18"/>
        <v>0</v>
      </c>
      <c r="H335" s="242"/>
      <c r="I335" s="241"/>
    </row>
    <row r="336" spans="1:9" s="240" customFormat="1" ht="14" x14ac:dyDescent="0.15">
      <c r="A336" s="140" t="str">
        <f t="shared" si="19"/>
        <v xml:space="preserve"> </v>
      </c>
      <c r="B336" s="130"/>
      <c r="C336" s="141">
        <f t="shared" ref="C336:C374" si="20">IF(($G335&gt;$G$10),$G$10,($G335+($G335*$G$8)/12))</f>
        <v>0</v>
      </c>
      <c r="D336" s="145"/>
      <c r="E336" s="143">
        <f t="shared" ref="E336:E374" si="21">IF(($G335&gt;0),$E335-1,0)</f>
        <v>0</v>
      </c>
      <c r="F336" s="144"/>
      <c r="G336" s="141">
        <f t="shared" ref="G336:G374" si="22">$G335+(($G335*$G$8)/12)-$C336</f>
        <v>0</v>
      </c>
      <c r="H336" s="242"/>
      <c r="I336" s="241"/>
    </row>
    <row r="337" spans="1:9" s="240" customFormat="1" ht="14" x14ac:dyDescent="0.15">
      <c r="A337" s="140" t="str">
        <f t="shared" ref="A337:A374" si="23">IF(G336&gt;0,SUM(A336+1)," ")</f>
        <v xml:space="preserve"> </v>
      </c>
      <c r="B337" s="130"/>
      <c r="C337" s="141">
        <f t="shared" si="20"/>
        <v>0</v>
      </c>
      <c r="D337" s="145"/>
      <c r="E337" s="143">
        <f t="shared" si="21"/>
        <v>0</v>
      </c>
      <c r="F337" s="144"/>
      <c r="G337" s="141">
        <f t="shared" si="22"/>
        <v>0</v>
      </c>
      <c r="H337" s="242"/>
      <c r="I337" s="241"/>
    </row>
    <row r="338" spans="1:9" s="240" customFormat="1" ht="14" x14ac:dyDescent="0.15">
      <c r="A338" s="140" t="str">
        <f t="shared" si="23"/>
        <v xml:space="preserve"> </v>
      </c>
      <c r="B338" s="130"/>
      <c r="C338" s="141">
        <f t="shared" si="20"/>
        <v>0</v>
      </c>
      <c r="D338" s="145"/>
      <c r="E338" s="143">
        <f t="shared" si="21"/>
        <v>0</v>
      </c>
      <c r="F338" s="144"/>
      <c r="G338" s="141">
        <f t="shared" si="22"/>
        <v>0</v>
      </c>
      <c r="H338" s="242"/>
      <c r="I338" s="241"/>
    </row>
    <row r="339" spans="1:9" s="240" customFormat="1" ht="14" x14ac:dyDescent="0.15">
      <c r="A339" s="140" t="str">
        <f t="shared" si="23"/>
        <v xml:space="preserve"> </v>
      </c>
      <c r="B339" s="130"/>
      <c r="C339" s="141">
        <f t="shared" si="20"/>
        <v>0</v>
      </c>
      <c r="D339" s="145"/>
      <c r="E339" s="143">
        <f t="shared" si="21"/>
        <v>0</v>
      </c>
      <c r="F339" s="144"/>
      <c r="G339" s="141">
        <f t="shared" si="22"/>
        <v>0</v>
      </c>
      <c r="H339" s="242"/>
      <c r="I339" s="241"/>
    </row>
    <row r="340" spans="1:9" s="240" customFormat="1" ht="14" x14ac:dyDescent="0.15">
      <c r="A340" s="140" t="str">
        <f t="shared" si="23"/>
        <v xml:space="preserve"> </v>
      </c>
      <c r="B340" s="130"/>
      <c r="C340" s="141">
        <f t="shared" si="20"/>
        <v>0</v>
      </c>
      <c r="D340" s="145"/>
      <c r="E340" s="143">
        <f t="shared" si="21"/>
        <v>0</v>
      </c>
      <c r="F340" s="144"/>
      <c r="G340" s="141">
        <f t="shared" si="22"/>
        <v>0</v>
      </c>
      <c r="H340" s="242"/>
      <c r="I340" s="241"/>
    </row>
    <row r="341" spans="1:9" s="240" customFormat="1" ht="14" x14ac:dyDescent="0.15">
      <c r="A341" s="140" t="str">
        <f t="shared" si="23"/>
        <v xml:space="preserve"> </v>
      </c>
      <c r="B341" s="130"/>
      <c r="C341" s="141">
        <f t="shared" si="20"/>
        <v>0</v>
      </c>
      <c r="D341" s="145"/>
      <c r="E341" s="143">
        <f t="shared" si="21"/>
        <v>0</v>
      </c>
      <c r="F341" s="144"/>
      <c r="G341" s="141">
        <f t="shared" si="22"/>
        <v>0</v>
      </c>
      <c r="H341" s="242"/>
      <c r="I341" s="241"/>
    </row>
    <row r="342" spans="1:9" s="240" customFormat="1" ht="14" x14ac:dyDescent="0.15">
      <c r="A342" s="140" t="str">
        <f t="shared" si="23"/>
        <v xml:space="preserve"> </v>
      </c>
      <c r="B342" s="130"/>
      <c r="C342" s="141">
        <f t="shared" si="20"/>
        <v>0</v>
      </c>
      <c r="D342" s="145"/>
      <c r="E342" s="143">
        <f t="shared" si="21"/>
        <v>0</v>
      </c>
      <c r="F342" s="144"/>
      <c r="G342" s="141">
        <f t="shared" si="22"/>
        <v>0</v>
      </c>
      <c r="H342" s="242"/>
      <c r="I342" s="241"/>
    </row>
    <row r="343" spans="1:9" s="240" customFormat="1" ht="14" x14ac:dyDescent="0.15">
      <c r="A343" s="140" t="str">
        <f t="shared" si="23"/>
        <v xml:space="preserve"> </v>
      </c>
      <c r="B343" s="130"/>
      <c r="C343" s="141">
        <f t="shared" si="20"/>
        <v>0</v>
      </c>
      <c r="D343" s="145"/>
      <c r="E343" s="143">
        <f t="shared" si="21"/>
        <v>0</v>
      </c>
      <c r="F343" s="144"/>
      <c r="G343" s="141">
        <f t="shared" si="22"/>
        <v>0</v>
      </c>
      <c r="H343" s="242"/>
      <c r="I343" s="241"/>
    </row>
    <row r="344" spans="1:9" s="240" customFormat="1" ht="14" x14ac:dyDescent="0.15">
      <c r="A344" s="140" t="str">
        <f t="shared" si="23"/>
        <v xml:space="preserve"> </v>
      </c>
      <c r="B344" s="130"/>
      <c r="C344" s="141">
        <f t="shared" si="20"/>
        <v>0</v>
      </c>
      <c r="D344" s="145"/>
      <c r="E344" s="143">
        <f t="shared" si="21"/>
        <v>0</v>
      </c>
      <c r="F344" s="144"/>
      <c r="G344" s="141">
        <f t="shared" si="22"/>
        <v>0</v>
      </c>
      <c r="H344" s="242"/>
      <c r="I344" s="241"/>
    </row>
    <row r="345" spans="1:9" s="240" customFormat="1" ht="14" x14ac:dyDescent="0.15">
      <c r="A345" s="140" t="str">
        <f t="shared" si="23"/>
        <v xml:space="preserve"> </v>
      </c>
      <c r="B345" s="130"/>
      <c r="C345" s="141">
        <f t="shared" si="20"/>
        <v>0</v>
      </c>
      <c r="D345" s="145"/>
      <c r="E345" s="143">
        <f t="shared" si="21"/>
        <v>0</v>
      </c>
      <c r="F345" s="144"/>
      <c r="G345" s="141">
        <f t="shared" si="22"/>
        <v>0</v>
      </c>
      <c r="H345" s="242"/>
      <c r="I345" s="241"/>
    </row>
    <row r="346" spans="1:9" s="240" customFormat="1" ht="14" x14ac:dyDescent="0.15">
      <c r="A346" s="140" t="str">
        <f t="shared" si="23"/>
        <v xml:space="preserve"> </v>
      </c>
      <c r="B346" s="130"/>
      <c r="C346" s="141">
        <f t="shared" si="20"/>
        <v>0</v>
      </c>
      <c r="D346" s="145"/>
      <c r="E346" s="143">
        <f t="shared" si="21"/>
        <v>0</v>
      </c>
      <c r="F346" s="144"/>
      <c r="G346" s="141">
        <f t="shared" si="22"/>
        <v>0</v>
      </c>
      <c r="H346" s="242"/>
      <c r="I346" s="241"/>
    </row>
    <row r="347" spans="1:9" s="240" customFormat="1" ht="14" x14ac:dyDescent="0.15">
      <c r="A347" s="140" t="str">
        <f t="shared" si="23"/>
        <v xml:space="preserve"> </v>
      </c>
      <c r="B347" s="130"/>
      <c r="C347" s="141">
        <f t="shared" si="20"/>
        <v>0</v>
      </c>
      <c r="D347" s="145"/>
      <c r="E347" s="143">
        <f t="shared" si="21"/>
        <v>0</v>
      </c>
      <c r="F347" s="144"/>
      <c r="G347" s="141">
        <f t="shared" si="22"/>
        <v>0</v>
      </c>
      <c r="H347" s="242"/>
      <c r="I347" s="241"/>
    </row>
    <row r="348" spans="1:9" s="240" customFormat="1" ht="14" x14ac:dyDescent="0.15">
      <c r="A348" s="140" t="str">
        <f t="shared" si="23"/>
        <v xml:space="preserve"> </v>
      </c>
      <c r="B348" s="130"/>
      <c r="C348" s="141">
        <f t="shared" si="20"/>
        <v>0</v>
      </c>
      <c r="D348" s="145"/>
      <c r="E348" s="143">
        <f t="shared" si="21"/>
        <v>0</v>
      </c>
      <c r="F348" s="144"/>
      <c r="G348" s="141">
        <f t="shared" si="22"/>
        <v>0</v>
      </c>
      <c r="H348" s="242"/>
      <c r="I348" s="241"/>
    </row>
    <row r="349" spans="1:9" s="240" customFormat="1" ht="14" x14ac:dyDescent="0.15">
      <c r="A349" s="140" t="str">
        <f t="shared" si="23"/>
        <v xml:space="preserve"> </v>
      </c>
      <c r="B349" s="130"/>
      <c r="C349" s="141">
        <f t="shared" si="20"/>
        <v>0</v>
      </c>
      <c r="D349" s="145"/>
      <c r="E349" s="143">
        <f t="shared" si="21"/>
        <v>0</v>
      </c>
      <c r="F349" s="144"/>
      <c r="G349" s="141">
        <f t="shared" si="22"/>
        <v>0</v>
      </c>
      <c r="H349" s="242"/>
      <c r="I349" s="241"/>
    </row>
    <row r="350" spans="1:9" s="240" customFormat="1" ht="14" x14ac:dyDescent="0.15">
      <c r="A350" s="140" t="str">
        <f t="shared" si="23"/>
        <v xml:space="preserve"> </v>
      </c>
      <c r="B350" s="130"/>
      <c r="C350" s="141">
        <f t="shared" si="20"/>
        <v>0</v>
      </c>
      <c r="D350" s="145"/>
      <c r="E350" s="143">
        <f t="shared" si="21"/>
        <v>0</v>
      </c>
      <c r="F350" s="144"/>
      <c r="G350" s="141">
        <f t="shared" si="22"/>
        <v>0</v>
      </c>
      <c r="H350" s="242"/>
      <c r="I350" s="241"/>
    </row>
    <row r="351" spans="1:9" s="240" customFormat="1" ht="14" x14ac:dyDescent="0.15">
      <c r="A351" s="140" t="str">
        <f t="shared" si="23"/>
        <v xml:space="preserve"> </v>
      </c>
      <c r="B351" s="130"/>
      <c r="C351" s="141">
        <f t="shared" si="20"/>
        <v>0</v>
      </c>
      <c r="D351" s="145"/>
      <c r="E351" s="143">
        <f t="shared" si="21"/>
        <v>0</v>
      </c>
      <c r="F351" s="144"/>
      <c r="G351" s="141">
        <f t="shared" si="22"/>
        <v>0</v>
      </c>
      <c r="H351" s="242"/>
      <c r="I351" s="241"/>
    </row>
    <row r="352" spans="1:9" s="240" customFormat="1" ht="14" x14ac:dyDescent="0.15">
      <c r="A352" s="140" t="str">
        <f t="shared" si="23"/>
        <v xml:space="preserve"> </v>
      </c>
      <c r="B352" s="130"/>
      <c r="C352" s="141">
        <f t="shared" si="20"/>
        <v>0</v>
      </c>
      <c r="D352" s="145"/>
      <c r="E352" s="143">
        <f t="shared" si="21"/>
        <v>0</v>
      </c>
      <c r="F352" s="144"/>
      <c r="G352" s="141">
        <f t="shared" si="22"/>
        <v>0</v>
      </c>
      <c r="H352" s="242"/>
      <c r="I352" s="241"/>
    </row>
    <row r="353" spans="1:9" s="240" customFormat="1" ht="14" x14ac:dyDescent="0.15">
      <c r="A353" s="140" t="str">
        <f t="shared" si="23"/>
        <v xml:space="preserve"> </v>
      </c>
      <c r="B353" s="130"/>
      <c r="C353" s="141">
        <f t="shared" si="20"/>
        <v>0</v>
      </c>
      <c r="D353" s="145"/>
      <c r="E353" s="143">
        <f t="shared" si="21"/>
        <v>0</v>
      </c>
      <c r="F353" s="144"/>
      <c r="G353" s="141">
        <f t="shared" si="22"/>
        <v>0</v>
      </c>
      <c r="H353" s="242"/>
      <c r="I353" s="241"/>
    </row>
    <row r="354" spans="1:9" s="240" customFormat="1" ht="14" x14ac:dyDescent="0.15">
      <c r="A354" s="140" t="str">
        <f t="shared" si="23"/>
        <v xml:space="preserve"> </v>
      </c>
      <c r="B354" s="130"/>
      <c r="C354" s="141">
        <f t="shared" si="20"/>
        <v>0</v>
      </c>
      <c r="D354" s="145"/>
      <c r="E354" s="143">
        <f t="shared" si="21"/>
        <v>0</v>
      </c>
      <c r="F354" s="144"/>
      <c r="G354" s="141">
        <f t="shared" si="22"/>
        <v>0</v>
      </c>
      <c r="H354" s="242"/>
      <c r="I354" s="241"/>
    </row>
    <row r="355" spans="1:9" s="240" customFormat="1" ht="14" x14ac:dyDescent="0.15">
      <c r="A355" s="140" t="str">
        <f t="shared" si="23"/>
        <v xml:space="preserve"> </v>
      </c>
      <c r="B355" s="130"/>
      <c r="C355" s="141">
        <f t="shared" si="20"/>
        <v>0</v>
      </c>
      <c r="D355" s="145"/>
      <c r="E355" s="143">
        <f t="shared" si="21"/>
        <v>0</v>
      </c>
      <c r="F355" s="144"/>
      <c r="G355" s="141">
        <f t="shared" si="22"/>
        <v>0</v>
      </c>
      <c r="H355" s="242"/>
      <c r="I355" s="241"/>
    </row>
    <row r="356" spans="1:9" s="240" customFormat="1" ht="14" x14ac:dyDescent="0.15">
      <c r="A356" s="140" t="str">
        <f t="shared" si="23"/>
        <v xml:space="preserve"> </v>
      </c>
      <c r="B356" s="130"/>
      <c r="C356" s="141">
        <f t="shared" si="20"/>
        <v>0</v>
      </c>
      <c r="D356" s="145"/>
      <c r="E356" s="143">
        <f t="shared" si="21"/>
        <v>0</v>
      </c>
      <c r="F356" s="144"/>
      <c r="G356" s="141">
        <f t="shared" si="22"/>
        <v>0</v>
      </c>
      <c r="H356" s="242"/>
      <c r="I356" s="241"/>
    </row>
    <row r="357" spans="1:9" s="240" customFormat="1" ht="14" x14ac:dyDescent="0.15">
      <c r="A357" s="140" t="str">
        <f t="shared" si="23"/>
        <v xml:space="preserve"> </v>
      </c>
      <c r="B357" s="130"/>
      <c r="C357" s="141">
        <f t="shared" si="20"/>
        <v>0</v>
      </c>
      <c r="D357" s="145"/>
      <c r="E357" s="143">
        <f t="shared" si="21"/>
        <v>0</v>
      </c>
      <c r="F357" s="144"/>
      <c r="G357" s="141">
        <f t="shared" si="22"/>
        <v>0</v>
      </c>
      <c r="H357" s="242"/>
      <c r="I357" s="241"/>
    </row>
    <row r="358" spans="1:9" s="240" customFormat="1" ht="14" x14ac:dyDescent="0.15">
      <c r="A358" s="140" t="str">
        <f t="shared" si="23"/>
        <v xml:space="preserve"> </v>
      </c>
      <c r="B358" s="130"/>
      <c r="C358" s="141">
        <f t="shared" si="20"/>
        <v>0</v>
      </c>
      <c r="D358" s="145"/>
      <c r="E358" s="143">
        <f t="shared" si="21"/>
        <v>0</v>
      </c>
      <c r="F358" s="144"/>
      <c r="G358" s="141">
        <f t="shared" si="22"/>
        <v>0</v>
      </c>
      <c r="H358" s="242"/>
      <c r="I358" s="241"/>
    </row>
    <row r="359" spans="1:9" s="240" customFormat="1" ht="14" x14ac:dyDescent="0.15">
      <c r="A359" s="140" t="str">
        <f t="shared" si="23"/>
        <v xml:space="preserve"> </v>
      </c>
      <c r="B359" s="130"/>
      <c r="C359" s="141">
        <f t="shared" si="20"/>
        <v>0</v>
      </c>
      <c r="D359" s="145"/>
      <c r="E359" s="143">
        <f t="shared" si="21"/>
        <v>0</v>
      </c>
      <c r="F359" s="144"/>
      <c r="G359" s="141">
        <f t="shared" si="22"/>
        <v>0</v>
      </c>
      <c r="H359" s="242"/>
      <c r="I359" s="241"/>
    </row>
    <row r="360" spans="1:9" s="240" customFormat="1" ht="14" x14ac:dyDescent="0.15">
      <c r="A360" s="140" t="str">
        <f t="shared" si="23"/>
        <v xml:space="preserve"> </v>
      </c>
      <c r="B360" s="130"/>
      <c r="C360" s="141">
        <f t="shared" si="20"/>
        <v>0</v>
      </c>
      <c r="D360" s="145"/>
      <c r="E360" s="143">
        <f t="shared" si="21"/>
        <v>0</v>
      </c>
      <c r="F360" s="144"/>
      <c r="G360" s="141">
        <f t="shared" si="22"/>
        <v>0</v>
      </c>
      <c r="H360" s="242"/>
      <c r="I360" s="241"/>
    </row>
    <row r="361" spans="1:9" s="240" customFormat="1" ht="14" x14ac:dyDescent="0.15">
      <c r="A361" s="140" t="str">
        <f t="shared" si="23"/>
        <v xml:space="preserve"> </v>
      </c>
      <c r="B361" s="130"/>
      <c r="C361" s="141">
        <f t="shared" si="20"/>
        <v>0</v>
      </c>
      <c r="D361" s="145"/>
      <c r="E361" s="143">
        <f t="shared" si="21"/>
        <v>0</v>
      </c>
      <c r="F361" s="144"/>
      <c r="G361" s="141">
        <f t="shared" si="22"/>
        <v>0</v>
      </c>
      <c r="H361" s="242"/>
      <c r="I361" s="241"/>
    </row>
    <row r="362" spans="1:9" s="240" customFormat="1" ht="14" x14ac:dyDescent="0.15">
      <c r="A362" s="140" t="str">
        <f t="shared" si="23"/>
        <v xml:space="preserve"> </v>
      </c>
      <c r="B362" s="130"/>
      <c r="C362" s="141">
        <f t="shared" si="20"/>
        <v>0</v>
      </c>
      <c r="D362" s="145"/>
      <c r="E362" s="143">
        <f t="shared" si="21"/>
        <v>0</v>
      </c>
      <c r="F362" s="144"/>
      <c r="G362" s="141">
        <f t="shared" si="22"/>
        <v>0</v>
      </c>
      <c r="H362" s="242"/>
      <c r="I362" s="241"/>
    </row>
    <row r="363" spans="1:9" s="240" customFormat="1" ht="14" x14ac:dyDescent="0.15">
      <c r="A363" s="140" t="str">
        <f t="shared" si="23"/>
        <v xml:space="preserve"> </v>
      </c>
      <c r="B363" s="130"/>
      <c r="C363" s="141">
        <f t="shared" si="20"/>
        <v>0</v>
      </c>
      <c r="D363" s="145"/>
      <c r="E363" s="143">
        <f t="shared" si="21"/>
        <v>0</v>
      </c>
      <c r="F363" s="144"/>
      <c r="G363" s="141">
        <f t="shared" si="22"/>
        <v>0</v>
      </c>
      <c r="H363" s="242"/>
      <c r="I363" s="241"/>
    </row>
    <row r="364" spans="1:9" s="240" customFormat="1" ht="14" x14ac:dyDescent="0.15">
      <c r="A364" s="140" t="str">
        <f t="shared" si="23"/>
        <v xml:space="preserve"> </v>
      </c>
      <c r="B364" s="130"/>
      <c r="C364" s="141">
        <f t="shared" si="20"/>
        <v>0</v>
      </c>
      <c r="D364" s="145"/>
      <c r="E364" s="143">
        <f t="shared" si="21"/>
        <v>0</v>
      </c>
      <c r="F364" s="144"/>
      <c r="G364" s="141">
        <f t="shared" si="22"/>
        <v>0</v>
      </c>
      <c r="H364" s="242"/>
      <c r="I364" s="241"/>
    </row>
    <row r="365" spans="1:9" s="240" customFormat="1" ht="14" x14ac:dyDescent="0.15">
      <c r="A365" s="140" t="str">
        <f t="shared" si="23"/>
        <v xml:space="preserve"> </v>
      </c>
      <c r="B365" s="130"/>
      <c r="C365" s="141">
        <f t="shared" si="20"/>
        <v>0</v>
      </c>
      <c r="D365" s="145"/>
      <c r="E365" s="143">
        <f t="shared" si="21"/>
        <v>0</v>
      </c>
      <c r="F365" s="144"/>
      <c r="G365" s="141">
        <f t="shared" si="22"/>
        <v>0</v>
      </c>
      <c r="H365" s="242"/>
      <c r="I365" s="241"/>
    </row>
    <row r="366" spans="1:9" s="240" customFormat="1" ht="14" x14ac:dyDescent="0.15">
      <c r="A366" s="140" t="str">
        <f t="shared" si="23"/>
        <v xml:space="preserve"> </v>
      </c>
      <c r="B366" s="130"/>
      <c r="C366" s="141">
        <f t="shared" si="20"/>
        <v>0</v>
      </c>
      <c r="D366" s="145"/>
      <c r="E366" s="143">
        <f t="shared" si="21"/>
        <v>0</v>
      </c>
      <c r="F366" s="144"/>
      <c r="G366" s="141">
        <f t="shared" si="22"/>
        <v>0</v>
      </c>
      <c r="H366" s="242"/>
      <c r="I366" s="241"/>
    </row>
    <row r="367" spans="1:9" s="240" customFormat="1" ht="14" x14ac:dyDescent="0.15">
      <c r="A367" s="140" t="str">
        <f t="shared" si="23"/>
        <v xml:space="preserve"> </v>
      </c>
      <c r="B367" s="130"/>
      <c r="C367" s="141">
        <f t="shared" si="20"/>
        <v>0</v>
      </c>
      <c r="D367" s="145"/>
      <c r="E367" s="143">
        <f t="shared" si="21"/>
        <v>0</v>
      </c>
      <c r="F367" s="144"/>
      <c r="G367" s="141">
        <f t="shared" si="22"/>
        <v>0</v>
      </c>
      <c r="H367" s="242"/>
      <c r="I367" s="241"/>
    </row>
    <row r="368" spans="1:9" s="240" customFormat="1" ht="14" x14ac:dyDescent="0.15">
      <c r="A368" s="140" t="str">
        <f t="shared" si="23"/>
        <v xml:space="preserve"> </v>
      </c>
      <c r="B368" s="130"/>
      <c r="C368" s="141">
        <f t="shared" si="20"/>
        <v>0</v>
      </c>
      <c r="D368" s="145"/>
      <c r="E368" s="143">
        <f t="shared" si="21"/>
        <v>0</v>
      </c>
      <c r="F368" s="144"/>
      <c r="G368" s="141">
        <f t="shared" si="22"/>
        <v>0</v>
      </c>
      <c r="H368" s="242"/>
      <c r="I368" s="241"/>
    </row>
    <row r="369" spans="1:9" s="240" customFormat="1" ht="14" x14ac:dyDescent="0.15">
      <c r="A369" s="140" t="str">
        <f t="shared" si="23"/>
        <v xml:space="preserve"> </v>
      </c>
      <c r="B369" s="130"/>
      <c r="C369" s="141">
        <f t="shared" si="20"/>
        <v>0</v>
      </c>
      <c r="D369" s="145"/>
      <c r="E369" s="143">
        <f t="shared" si="21"/>
        <v>0</v>
      </c>
      <c r="F369" s="144"/>
      <c r="G369" s="141">
        <f t="shared" si="22"/>
        <v>0</v>
      </c>
      <c r="H369" s="242"/>
      <c r="I369" s="241"/>
    </row>
    <row r="370" spans="1:9" s="240" customFormat="1" ht="14" x14ac:dyDescent="0.15">
      <c r="A370" s="140" t="str">
        <f t="shared" si="23"/>
        <v xml:space="preserve"> </v>
      </c>
      <c r="B370" s="130"/>
      <c r="C370" s="141">
        <f t="shared" si="20"/>
        <v>0</v>
      </c>
      <c r="D370" s="145"/>
      <c r="E370" s="143">
        <f t="shared" si="21"/>
        <v>0</v>
      </c>
      <c r="F370" s="144"/>
      <c r="G370" s="141">
        <f t="shared" si="22"/>
        <v>0</v>
      </c>
      <c r="H370" s="242"/>
      <c r="I370" s="241"/>
    </row>
    <row r="371" spans="1:9" s="240" customFormat="1" ht="14" x14ac:dyDescent="0.15">
      <c r="A371" s="140" t="str">
        <f t="shared" si="23"/>
        <v xml:space="preserve"> </v>
      </c>
      <c r="B371" s="130"/>
      <c r="C371" s="141">
        <f t="shared" si="20"/>
        <v>0</v>
      </c>
      <c r="D371" s="145"/>
      <c r="E371" s="143">
        <f t="shared" si="21"/>
        <v>0</v>
      </c>
      <c r="F371" s="144"/>
      <c r="G371" s="141">
        <f t="shared" si="22"/>
        <v>0</v>
      </c>
      <c r="H371" s="242"/>
      <c r="I371" s="241"/>
    </row>
    <row r="372" spans="1:9" s="240" customFormat="1" ht="14" x14ac:dyDescent="0.15">
      <c r="A372" s="140" t="str">
        <f t="shared" si="23"/>
        <v xml:space="preserve"> </v>
      </c>
      <c r="B372" s="130"/>
      <c r="C372" s="141">
        <f t="shared" si="20"/>
        <v>0</v>
      </c>
      <c r="D372" s="145"/>
      <c r="E372" s="143">
        <f t="shared" si="21"/>
        <v>0</v>
      </c>
      <c r="F372" s="144"/>
      <c r="G372" s="141">
        <f t="shared" si="22"/>
        <v>0</v>
      </c>
      <c r="H372" s="242"/>
      <c r="I372" s="241"/>
    </row>
    <row r="373" spans="1:9" s="240" customFormat="1" ht="14" x14ac:dyDescent="0.15">
      <c r="A373" s="140" t="str">
        <f t="shared" si="23"/>
        <v xml:space="preserve"> </v>
      </c>
      <c r="B373" s="130"/>
      <c r="C373" s="141">
        <f t="shared" si="20"/>
        <v>0</v>
      </c>
      <c r="D373" s="145"/>
      <c r="E373" s="143">
        <f t="shared" si="21"/>
        <v>0</v>
      </c>
      <c r="F373" s="144"/>
      <c r="G373" s="141">
        <f t="shared" si="22"/>
        <v>0</v>
      </c>
      <c r="H373" s="242"/>
      <c r="I373" s="241"/>
    </row>
    <row r="374" spans="1:9" s="240" customFormat="1" ht="14" x14ac:dyDescent="0.15">
      <c r="A374" s="140" t="str">
        <f t="shared" si="23"/>
        <v xml:space="preserve"> </v>
      </c>
      <c r="B374" s="130"/>
      <c r="C374" s="141">
        <f t="shared" si="20"/>
        <v>0</v>
      </c>
      <c r="D374" s="145"/>
      <c r="E374" s="143">
        <f t="shared" si="21"/>
        <v>0</v>
      </c>
      <c r="F374" s="144"/>
      <c r="G374" s="141">
        <f t="shared" si="22"/>
        <v>0</v>
      </c>
      <c r="H374" s="242"/>
      <c r="I374" s="241"/>
    </row>
    <row r="375" spans="1:9" s="240" customFormat="1" ht="14" x14ac:dyDescent="0.15">
      <c r="C375" s="269"/>
      <c r="D375" s="270"/>
      <c r="E375" s="271"/>
      <c r="F375" s="271"/>
      <c r="G375" s="271"/>
      <c r="H375" s="242"/>
      <c r="I375" s="241"/>
    </row>
    <row r="376" spans="1:9" s="240" customFormat="1" ht="14" x14ac:dyDescent="0.15">
      <c r="C376" s="269"/>
      <c r="D376" s="270"/>
      <c r="E376" s="271"/>
      <c r="F376" s="271"/>
      <c r="G376" s="271"/>
      <c r="H376" s="242"/>
      <c r="I376" s="241"/>
    </row>
    <row r="377" spans="1:9" s="240" customFormat="1" ht="14" x14ac:dyDescent="0.15">
      <c r="C377" s="269"/>
      <c r="D377" s="270"/>
      <c r="E377" s="271"/>
      <c r="F377" s="271"/>
      <c r="G377" s="271"/>
      <c r="H377" s="242"/>
      <c r="I377" s="241"/>
    </row>
    <row r="378" spans="1:9" s="240" customFormat="1" ht="14" x14ac:dyDescent="0.15">
      <c r="C378" s="269"/>
      <c r="D378" s="270"/>
      <c r="E378" s="271"/>
      <c r="F378" s="271"/>
      <c r="G378" s="271"/>
      <c r="H378" s="242"/>
      <c r="I378" s="241"/>
    </row>
    <row r="379" spans="1:9" s="240" customFormat="1" ht="14" x14ac:dyDescent="0.15">
      <c r="C379" s="269"/>
      <c r="D379" s="270"/>
      <c r="E379" s="271"/>
      <c r="F379" s="271"/>
      <c r="G379" s="271"/>
      <c r="H379" s="242"/>
      <c r="I379" s="241"/>
    </row>
    <row r="380" spans="1:9" s="240" customFormat="1" ht="14" x14ac:dyDescent="0.15">
      <c r="C380" s="269"/>
      <c r="D380" s="270"/>
      <c r="E380" s="271"/>
      <c r="F380" s="271"/>
      <c r="G380" s="271"/>
      <c r="H380" s="242"/>
      <c r="I380" s="241"/>
    </row>
    <row r="381" spans="1:9" s="240" customFormat="1" ht="14" x14ac:dyDescent="0.15">
      <c r="C381" s="269"/>
      <c r="D381" s="270"/>
      <c r="E381" s="271"/>
      <c r="F381" s="271"/>
      <c r="G381" s="271"/>
      <c r="H381" s="242"/>
      <c r="I381" s="241"/>
    </row>
    <row r="382" spans="1:9" s="240" customFormat="1" ht="14" x14ac:dyDescent="0.15">
      <c r="C382" s="269"/>
      <c r="D382" s="270"/>
      <c r="E382" s="271"/>
      <c r="F382" s="271"/>
      <c r="G382" s="271"/>
      <c r="H382" s="242"/>
      <c r="I382" s="241"/>
    </row>
    <row r="383" spans="1:9" s="240" customFormat="1" ht="14" x14ac:dyDescent="0.15">
      <c r="C383" s="269"/>
      <c r="D383" s="270"/>
      <c r="E383" s="271"/>
      <c r="F383" s="271"/>
      <c r="G383" s="271"/>
      <c r="H383" s="242"/>
      <c r="I383" s="241"/>
    </row>
    <row r="384" spans="1:9" s="240" customFormat="1" ht="14" x14ac:dyDescent="0.15">
      <c r="C384" s="269"/>
      <c r="D384" s="270"/>
      <c r="E384" s="271"/>
      <c r="F384" s="271"/>
      <c r="G384" s="271"/>
      <c r="H384" s="242"/>
      <c r="I384" s="241"/>
    </row>
    <row r="385" spans="3:9" s="240" customFormat="1" ht="14" x14ac:dyDescent="0.15">
      <c r="C385" s="269"/>
      <c r="D385" s="270"/>
      <c r="E385" s="271"/>
      <c r="F385" s="271"/>
      <c r="G385" s="271"/>
      <c r="H385" s="242"/>
      <c r="I385" s="241"/>
    </row>
    <row r="386" spans="3:9" s="240" customFormat="1" ht="14" x14ac:dyDescent="0.15">
      <c r="C386" s="269"/>
      <c r="D386" s="270"/>
      <c r="E386" s="271"/>
      <c r="F386" s="271"/>
      <c r="G386" s="271"/>
      <c r="H386" s="242"/>
      <c r="I386" s="241"/>
    </row>
    <row r="387" spans="3:9" s="240" customFormat="1" ht="14" x14ac:dyDescent="0.15">
      <c r="C387" s="269"/>
      <c r="D387" s="270"/>
      <c r="E387" s="271"/>
      <c r="F387" s="271"/>
      <c r="G387" s="271"/>
      <c r="H387" s="242"/>
      <c r="I387" s="241"/>
    </row>
    <row r="388" spans="3:9" s="240" customFormat="1" ht="14" x14ac:dyDescent="0.15">
      <c r="C388" s="269"/>
      <c r="D388" s="270"/>
      <c r="E388" s="271"/>
      <c r="F388" s="271"/>
      <c r="G388" s="271"/>
      <c r="H388" s="242"/>
      <c r="I388" s="241"/>
    </row>
    <row r="389" spans="3:9" s="240" customFormat="1" ht="14" x14ac:dyDescent="0.15">
      <c r="C389" s="269"/>
      <c r="D389" s="270"/>
      <c r="E389" s="271"/>
      <c r="F389" s="271"/>
      <c r="G389" s="271"/>
      <c r="H389" s="242"/>
      <c r="I389" s="241"/>
    </row>
    <row r="390" spans="3:9" s="240" customFormat="1" ht="14" x14ac:dyDescent="0.15">
      <c r="C390" s="269"/>
      <c r="D390" s="270"/>
      <c r="E390" s="271"/>
      <c r="F390" s="271"/>
      <c r="G390" s="271"/>
      <c r="H390" s="242"/>
      <c r="I390" s="241"/>
    </row>
    <row r="391" spans="3:9" s="240" customFormat="1" ht="14" x14ac:dyDescent="0.15">
      <c r="C391" s="269"/>
      <c r="D391" s="270"/>
      <c r="E391" s="271"/>
      <c r="F391" s="271"/>
      <c r="G391" s="271"/>
      <c r="H391" s="242"/>
      <c r="I391" s="241"/>
    </row>
    <row r="392" spans="3:9" s="240" customFormat="1" ht="14" x14ac:dyDescent="0.15">
      <c r="C392" s="269"/>
      <c r="D392" s="270"/>
      <c r="E392" s="271"/>
      <c r="F392" s="271"/>
      <c r="G392" s="271"/>
      <c r="H392" s="242"/>
      <c r="I392" s="241"/>
    </row>
    <row r="393" spans="3:9" s="240" customFormat="1" ht="14" x14ac:dyDescent="0.15">
      <c r="C393" s="269"/>
      <c r="D393" s="270"/>
      <c r="E393" s="271"/>
      <c r="F393" s="271"/>
      <c r="G393" s="271"/>
      <c r="H393" s="242"/>
      <c r="I393" s="241"/>
    </row>
  </sheetData>
  <sheetProtection sheet="1" objects="1" scenarios="1" formatColumns="0" formatRows="0" selectLockedCells="1"/>
  <mergeCells count="7">
    <mergeCell ref="A1:G1"/>
    <mergeCell ref="D10:E10"/>
    <mergeCell ref="D8:E8"/>
    <mergeCell ref="D13:E13"/>
    <mergeCell ref="A2:G2"/>
    <mergeCell ref="C4:D4"/>
    <mergeCell ref="C6:G6"/>
  </mergeCells>
  <phoneticPr fontId="3" type="noConversion"/>
  <printOptions horizontalCentered="1"/>
  <pageMargins left="0.75" right="0.8" top="0.25" bottom="0.85" header="0.32" footer="0.25"/>
  <pageSetup scale="90" orientation="portrait" horizontalDpi="300" verticalDpi="300" r:id="rId1"/>
  <headerFooter alignWithMargins="0">
    <oddFooter>&amp;L&amp;F
&amp;A&amp;R&amp;D
&amp;T</oddFooter>
  </headerFooter>
  <ignoredErrors>
    <ignoredError sqref="G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62"/>
    <pageSetUpPr fitToPage="1"/>
  </sheetPr>
  <dimension ref="A1:Q51"/>
  <sheetViews>
    <sheetView zoomScale="75" workbookViewId="0">
      <pane xSplit="1" ySplit="3" topLeftCell="B4" activePane="bottomRight" state="frozen"/>
      <selection activeCell="B4" sqref="B4"/>
      <selection pane="topRight" activeCell="B4" sqref="B4"/>
      <selection pane="bottomLeft" activeCell="B4" sqref="B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220</v>
      </c>
      <c r="C1" s="154" t="s">
        <v>12</v>
      </c>
      <c r="D1" s="153">
        <f>'Jan Spending'!D1</f>
        <v>2012</v>
      </c>
      <c r="E1" s="31"/>
      <c r="F1" s="31"/>
      <c r="G1" s="31"/>
      <c r="H1" s="31"/>
      <c r="I1" s="31"/>
      <c r="J1" s="31"/>
      <c r="K1" s="31"/>
      <c r="L1" s="31"/>
      <c r="M1" s="31"/>
      <c r="N1" s="31"/>
      <c r="O1" s="31" t="s">
        <v>19</v>
      </c>
      <c r="P1" s="31"/>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c r="P2" s="31"/>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c r="P3" s="31"/>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152"/>
    </row>
    <row r="5" spans="1:16" x14ac:dyDescent="0.15">
      <c r="A5" s="156" t="s">
        <v>9</v>
      </c>
      <c r="B5" s="161"/>
      <c r="C5" s="162"/>
      <c r="D5" s="162"/>
      <c r="E5" s="162"/>
      <c r="F5" s="162"/>
      <c r="G5" s="162"/>
      <c r="H5" s="162"/>
      <c r="I5" s="162"/>
      <c r="J5" s="162"/>
      <c r="K5" s="162"/>
      <c r="L5" s="162"/>
      <c r="M5" s="162"/>
      <c r="N5" s="163"/>
      <c r="O5" s="163"/>
      <c r="P5" s="53"/>
    </row>
    <row r="6" spans="1:16" x14ac:dyDescent="0.15">
      <c r="A6" s="31">
        <v>1</v>
      </c>
      <c r="B6" s="199"/>
      <c r="C6" s="200"/>
      <c r="D6" s="200"/>
      <c r="E6" s="200"/>
      <c r="F6" s="200"/>
      <c r="G6" s="200"/>
      <c r="H6" s="200"/>
      <c r="I6" s="200"/>
      <c r="J6" s="200"/>
      <c r="K6" s="200"/>
      <c r="L6" s="200"/>
      <c r="M6" s="201"/>
      <c r="N6" s="160">
        <f t="shared" ref="N6:N38" si="0">SUM(C6:M6)</f>
        <v>0</v>
      </c>
      <c r="O6" s="160">
        <f>+B6-N6</f>
        <v>0</v>
      </c>
      <c r="P6" s="53"/>
    </row>
    <row r="7" spans="1:16" x14ac:dyDescent="0.15">
      <c r="A7" s="31">
        <v>2</v>
      </c>
      <c r="B7" s="202"/>
      <c r="C7" s="203"/>
      <c r="D7" s="203"/>
      <c r="E7" s="203"/>
      <c r="F7" s="203"/>
      <c r="G7" s="203"/>
      <c r="H7" s="203"/>
      <c r="I7" s="203"/>
      <c r="J7" s="203"/>
      <c r="K7" s="203"/>
      <c r="L7" s="203"/>
      <c r="M7" s="204"/>
      <c r="N7" s="160">
        <f t="shared" si="0"/>
        <v>0</v>
      </c>
      <c r="O7" s="160">
        <f t="shared" ref="O7:O20" si="1">+B7-N7+O6</f>
        <v>0</v>
      </c>
      <c r="P7" s="53"/>
    </row>
    <row r="8" spans="1:16" x14ac:dyDescent="0.15">
      <c r="A8" s="31">
        <v>3</v>
      </c>
      <c r="B8" s="202"/>
      <c r="C8" s="203"/>
      <c r="D8" s="203"/>
      <c r="E8" s="203"/>
      <c r="F8" s="203"/>
      <c r="G8" s="203"/>
      <c r="H8" s="203"/>
      <c r="I8" s="203"/>
      <c r="J8" s="203"/>
      <c r="K8" s="203"/>
      <c r="L8" s="203"/>
      <c r="M8" s="204"/>
      <c r="N8" s="160">
        <f t="shared" si="0"/>
        <v>0</v>
      </c>
      <c r="O8" s="160">
        <f t="shared" si="1"/>
        <v>0</v>
      </c>
      <c r="P8" s="53"/>
    </row>
    <row r="9" spans="1:16" x14ac:dyDescent="0.15">
      <c r="A9" s="31">
        <v>4</v>
      </c>
      <c r="B9" s="202"/>
      <c r="C9" s="203"/>
      <c r="D9" s="203"/>
      <c r="E9" s="203"/>
      <c r="F9" s="203"/>
      <c r="G9" s="203"/>
      <c r="H9" s="203"/>
      <c r="I9" s="203"/>
      <c r="J9" s="203"/>
      <c r="K9" s="203"/>
      <c r="L9" s="203"/>
      <c r="M9" s="204"/>
      <c r="N9" s="160">
        <f t="shared" si="0"/>
        <v>0</v>
      </c>
      <c r="O9" s="160">
        <f t="shared" si="1"/>
        <v>0</v>
      </c>
      <c r="P9" s="53"/>
    </row>
    <row r="10" spans="1:16" x14ac:dyDescent="0.15">
      <c r="A10" s="31">
        <v>5</v>
      </c>
      <c r="B10" s="202"/>
      <c r="C10" s="203"/>
      <c r="D10" s="203"/>
      <c r="E10" s="203"/>
      <c r="F10" s="205"/>
      <c r="G10" s="203"/>
      <c r="H10" s="203"/>
      <c r="I10" s="203"/>
      <c r="J10" s="203"/>
      <c r="K10" s="203"/>
      <c r="L10" s="203"/>
      <c r="M10" s="204"/>
      <c r="N10" s="160">
        <f t="shared" si="0"/>
        <v>0</v>
      </c>
      <c r="O10" s="160">
        <f t="shared" si="1"/>
        <v>0</v>
      </c>
      <c r="P10" s="53"/>
    </row>
    <row r="11" spans="1:16" x14ac:dyDescent="0.15">
      <c r="A11" s="31">
        <v>6</v>
      </c>
      <c r="B11" s="202"/>
      <c r="C11" s="203"/>
      <c r="D11" s="203"/>
      <c r="E11" s="205"/>
      <c r="F11" s="203"/>
      <c r="G11" s="203"/>
      <c r="H11" s="203"/>
      <c r="I11" s="203"/>
      <c r="J11" s="203"/>
      <c r="K11" s="203"/>
      <c r="L11" s="203"/>
      <c r="M11" s="204"/>
      <c r="N11" s="160">
        <f t="shared" si="0"/>
        <v>0</v>
      </c>
      <c r="O11" s="160">
        <f t="shared" si="1"/>
        <v>0</v>
      </c>
      <c r="P11" s="53"/>
    </row>
    <row r="12" spans="1:16" x14ac:dyDescent="0.15">
      <c r="A12" s="31">
        <v>7</v>
      </c>
      <c r="B12" s="202"/>
      <c r="C12" s="203"/>
      <c r="D12" s="203"/>
      <c r="E12" s="203"/>
      <c r="F12" s="203"/>
      <c r="G12" s="203"/>
      <c r="H12" s="203"/>
      <c r="I12" s="203"/>
      <c r="J12" s="203"/>
      <c r="K12" s="203"/>
      <c r="L12" s="203"/>
      <c r="M12" s="204"/>
      <c r="N12" s="160">
        <f t="shared" si="0"/>
        <v>0</v>
      </c>
      <c r="O12" s="160">
        <f t="shared" si="1"/>
        <v>0</v>
      </c>
      <c r="P12" s="53"/>
    </row>
    <row r="13" spans="1:16" x14ac:dyDescent="0.15">
      <c r="A13" s="31">
        <v>8</v>
      </c>
      <c r="B13" s="202"/>
      <c r="C13" s="203"/>
      <c r="D13" s="203"/>
      <c r="E13" s="203"/>
      <c r="F13" s="203"/>
      <c r="G13" s="203"/>
      <c r="H13" s="203"/>
      <c r="I13" s="203"/>
      <c r="J13" s="203"/>
      <c r="K13" s="203"/>
      <c r="L13" s="203"/>
      <c r="M13" s="204"/>
      <c r="N13" s="160">
        <f t="shared" si="0"/>
        <v>0</v>
      </c>
      <c r="O13" s="160">
        <f t="shared" si="1"/>
        <v>0</v>
      </c>
      <c r="P13" s="53"/>
    </row>
    <row r="14" spans="1:16" x14ac:dyDescent="0.15">
      <c r="A14" s="31">
        <v>9</v>
      </c>
      <c r="B14" s="202"/>
      <c r="C14" s="203"/>
      <c r="D14" s="203"/>
      <c r="E14" s="203"/>
      <c r="F14" s="203"/>
      <c r="G14" s="203"/>
      <c r="H14" s="203"/>
      <c r="I14" s="205"/>
      <c r="J14" s="203"/>
      <c r="K14" s="203"/>
      <c r="L14" s="203"/>
      <c r="M14" s="204"/>
      <c r="N14" s="160">
        <f t="shared" si="0"/>
        <v>0</v>
      </c>
      <c r="O14" s="160">
        <f t="shared" si="1"/>
        <v>0</v>
      </c>
      <c r="P14" s="53"/>
    </row>
    <row r="15" spans="1:16" x14ac:dyDescent="0.15">
      <c r="A15" s="31">
        <v>10</v>
      </c>
      <c r="B15" s="202"/>
      <c r="C15" s="203"/>
      <c r="D15" s="203"/>
      <c r="E15" s="203"/>
      <c r="F15" s="203"/>
      <c r="G15" s="203"/>
      <c r="H15" s="203"/>
      <c r="I15" s="205"/>
      <c r="J15" s="203"/>
      <c r="K15" s="203"/>
      <c r="L15" s="203"/>
      <c r="M15" s="204"/>
      <c r="N15" s="160">
        <f t="shared" si="0"/>
        <v>0</v>
      </c>
      <c r="O15" s="160">
        <f t="shared" si="1"/>
        <v>0</v>
      </c>
      <c r="P15" s="53"/>
    </row>
    <row r="16" spans="1:16" x14ac:dyDescent="0.15">
      <c r="A16" s="31">
        <v>11</v>
      </c>
      <c r="B16" s="202"/>
      <c r="C16" s="203"/>
      <c r="D16" s="203"/>
      <c r="E16" s="203"/>
      <c r="F16" s="203"/>
      <c r="G16" s="203"/>
      <c r="H16" s="203"/>
      <c r="I16" s="203"/>
      <c r="J16" s="203"/>
      <c r="K16" s="203"/>
      <c r="L16" s="203"/>
      <c r="M16" s="204"/>
      <c r="N16" s="160">
        <f t="shared" si="0"/>
        <v>0</v>
      </c>
      <c r="O16" s="160">
        <f t="shared" si="1"/>
        <v>0</v>
      </c>
      <c r="P16" s="53"/>
    </row>
    <row r="17" spans="1:17" x14ac:dyDescent="0.15">
      <c r="A17" s="31">
        <v>12</v>
      </c>
      <c r="B17" s="202"/>
      <c r="C17" s="203"/>
      <c r="D17" s="203"/>
      <c r="E17" s="203"/>
      <c r="F17" s="203"/>
      <c r="G17" s="203"/>
      <c r="H17" s="203"/>
      <c r="I17" s="203"/>
      <c r="J17" s="203"/>
      <c r="K17" s="203"/>
      <c r="L17" s="203"/>
      <c r="M17" s="204"/>
      <c r="N17" s="160">
        <f t="shared" si="0"/>
        <v>0</v>
      </c>
      <c r="O17" s="160">
        <f t="shared" si="1"/>
        <v>0</v>
      </c>
      <c r="P17" s="53"/>
    </row>
    <row r="18" spans="1:17" x14ac:dyDescent="0.15">
      <c r="A18" s="31">
        <v>13</v>
      </c>
      <c r="B18" s="202"/>
      <c r="C18" s="203"/>
      <c r="D18" s="203"/>
      <c r="E18" s="203"/>
      <c r="F18" s="203"/>
      <c r="G18" s="203"/>
      <c r="H18" s="203"/>
      <c r="I18" s="203"/>
      <c r="J18" s="203"/>
      <c r="K18" s="203"/>
      <c r="L18" s="203"/>
      <c r="M18" s="204"/>
      <c r="N18" s="160">
        <f t="shared" si="0"/>
        <v>0</v>
      </c>
      <c r="O18" s="160">
        <f t="shared" si="1"/>
        <v>0</v>
      </c>
      <c r="P18" s="53"/>
    </row>
    <row r="19" spans="1:17" x14ac:dyDescent="0.15">
      <c r="A19" s="31">
        <v>14</v>
      </c>
      <c r="B19" s="202"/>
      <c r="C19" s="203"/>
      <c r="D19" s="203"/>
      <c r="E19" s="203"/>
      <c r="F19" s="203"/>
      <c r="G19" s="203"/>
      <c r="H19" s="203"/>
      <c r="I19" s="203"/>
      <c r="J19" s="203"/>
      <c r="K19" s="203"/>
      <c r="L19" s="203"/>
      <c r="M19" s="204"/>
      <c r="N19" s="160">
        <f t="shared" si="0"/>
        <v>0</v>
      </c>
      <c r="O19" s="160">
        <f t="shared" si="1"/>
        <v>0</v>
      </c>
      <c r="P19" s="53"/>
    </row>
    <row r="20" spans="1:17" x14ac:dyDescent="0.15">
      <c r="A20" s="157">
        <v>15</v>
      </c>
      <c r="B20" s="202"/>
      <c r="C20" s="203"/>
      <c r="D20" s="203"/>
      <c r="E20" s="203"/>
      <c r="F20" s="203"/>
      <c r="G20" s="203"/>
      <c r="H20" s="203"/>
      <c r="I20" s="203"/>
      <c r="J20" s="203"/>
      <c r="K20" s="203"/>
      <c r="L20" s="203"/>
      <c r="M20" s="204"/>
      <c r="N20" s="171">
        <f t="shared" si="0"/>
        <v>0</v>
      </c>
      <c r="O20" s="171">
        <f t="shared" si="1"/>
        <v>0</v>
      </c>
      <c r="P20" s="53"/>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152"/>
      <c r="Q21" s="9"/>
    </row>
    <row r="22" spans="1:17" x14ac:dyDescent="0.15">
      <c r="A22" s="31">
        <v>16</v>
      </c>
      <c r="B22" s="202"/>
      <c r="C22" s="203"/>
      <c r="D22" s="203"/>
      <c r="E22" s="203"/>
      <c r="F22" s="203"/>
      <c r="G22" s="203"/>
      <c r="H22" s="203"/>
      <c r="I22" s="203"/>
      <c r="J22" s="203"/>
      <c r="K22" s="203"/>
      <c r="L22" s="203"/>
      <c r="M22" s="204"/>
      <c r="N22" s="160">
        <f t="shared" si="0"/>
        <v>0</v>
      </c>
      <c r="O22" s="160">
        <f t="shared" ref="O22:O37" si="3">+B22-N22+O21</f>
        <v>0</v>
      </c>
      <c r="P22" s="53"/>
    </row>
    <row r="23" spans="1:17" x14ac:dyDescent="0.15">
      <c r="A23" s="31">
        <v>17</v>
      </c>
      <c r="B23" s="202"/>
      <c r="C23" s="203"/>
      <c r="D23" s="203"/>
      <c r="E23" s="203"/>
      <c r="F23" s="203"/>
      <c r="G23" s="203"/>
      <c r="H23" s="203"/>
      <c r="I23" s="203"/>
      <c r="J23" s="203"/>
      <c r="K23" s="203"/>
      <c r="L23" s="203"/>
      <c r="M23" s="204"/>
      <c r="N23" s="160">
        <f t="shared" si="0"/>
        <v>0</v>
      </c>
      <c r="O23" s="160">
        <f t="shared" si="3"/>
        <v>0</v>
      </c>
      <c r="P23" s="53"/>
    </row>
    <row r="24" spans="1:17" x14ac:dyDescent="0.15">
      <c r="A24" s="31">
        <v>18</v>
      </c>
      <c r="B24" s="202"/>
      <c r="C24" s="203"/>
      <c r="D24" s="203"/>
      <c r="E24" s="203"/>
      <c r="F24" s="203"/>
      <c r="G24" s="203"/>
      <c r="H24" s="203"/>
      <c r="I24" s="203"/>
      <c r="J24" s="203"/>
      <c r="K24" s="203"/>
      <c r="L24" s="203"/>
      <c r="M24" s="204"/>
      <c r="N24" s="160">
        <f t="shared" si="0"/>
        <v>0</v>
      </c>
      <c r="O24" s="160">
        <f t="shared" si="3"/>
        <v>0</v>
      </c>
      <c r="P24" s="53"/>
    </row>
    <row r="25" spans="1:17" x14ac:dyDescent="0.15">
      <c r="A25" s="31">
        <v>19</v>
      </c>
      <c r="B25" s="202"/>
      <c r="C25" s="203"/>
      <c r="D25" s="203"/>
      <c r="E25" s="203"/>
      <c r="F25" s="203"/>
      <c r="G25" s="203"/>
      <c r="H25" s="203"/>
      <c r="I25" s="203"/>
      <c r="J25" s="203"/>
      <c r="K25" s="203"/>
      <c r="L25" s="203"/>
      <c r="M25" s="204"/>
      <c r="N25" s="160">
        <f t="shared" si="0"/>
        <v>0</v>
      </c>
      <c r="O25" s="160">
        <f t="shared" si="3"/>
        <v>0</v>
      </c>
      <c r="P25" s="53"/>
    </row>
    <row r="26" spans="1:17" x14ac:dyDescent="0.15">
      <c r="A26" s="31">
        <v>20</v>
      </c>
      <c r="B26" s="202"/>
      <c r="C26" s="203"/>
      <c r="D26" s="203"/>
      <c r="E26" s="203"/>
      <c r="F26" s="203"/>
      <c r="G26" s="203"/>
      <c r="H26" s="203"/>
      <c r="I26" s="203"/>
      <c r="J26" s="203"/>
      <c r="K26" s="203"/>
      <c r="L26" s="203"/>
      <c r="M26" s="204"/>
      <c r="N26" s="160">
        <f t="shared" si="0"/>
        <v>0</v>
      </c>
      <c r="O26" s="160">
        <f t="shared" si="3"/>
        <v>0</v>
      </c>
      <c r="P26" s="53"/>
    </row>
    <row r="27" spans="1:17" x14ac:dyDescent="0.15">
      <c r="A27" s="31">
        <v>21</v>
      </c>
      <c r="B27" s="202"/>
      <c r="C27" s="203"/>
      <c r="D27" s="203"/>
      <c r="E27" s="203"/>
      <c r="F27" s="203"/>
      <c r="G27" s="203"/>
      <c r="H27" s="203"/>
      <c r="I27" s="203"/>
      <c r="J27" s="203"/>
      <c r="K27" s="203"/>
      <c r="L27" s="203"/>
      <c r="M27" s="204"/>
      <c r="N27" s="160">
        <f t="shared" si="0"/>
        <v>0</v>
      </c>
      <c r="O27" s="160">
        <f t="shared" si="3"/>
        <v>0</v>
      </c>
      <c r="P27" s="53"/>
    </row>
    <row r="28" spans="1:17" x14ac:dyDescent="0.15">
      <c r="A28" s="31">
        <v>22</v>
      </c>
      <c r="B28" s="202"/>
      <c r="C28" s="203"/>
      <c r="D28" s="203"/>
      <c r="E28" s="203"/>
      <c r="F28" s="203"/>
      <c r="G28" s="203"/>
      <c r="H28" s="203"/>
      <c r="I28" s="203"/>
      <c r="J28" s="203"/>
      <c r="K28" s="203"/>
      <c r="L28" s="203"/>
      <c r="M28" s="204"/>
      <c r="N28" s="160">
        <f t="shared" si="0"/>
        <v>0</v>
      </c>
      <c r="O28" s="160">
        <f t="shared" si="3"/>
        <v>0</v>
      </c>
      <c r="P28" s="53"/>
    </row>
    <row r="29" spans="1:17" x14ac:dyDescent="0.15">
      <c r="A29" s="31">
        <v>23</v>
      </c>
      <c r="B29" s="202"/>
      <c r="C29" s="203"/>
      <c r="D29" s="203"/>
      <c r="E29" s="203"/>
      <c r="F29" s="203"/>
      <c r="G29" s="203"/>
      <c r="H29" s="203"/>
      <c r="I29" s="203"/>
      <c r="J29" s="203"/>
      <c r="K29" s="203"/>
      <c r="L29" s="203"/>
      <c r="M29" s="204"/>
      <c r="N29" s="160">
        <f t="shared" si="0"/>
        <v>0</v>
      </c>
      <c r="O29" s="160">
        <f t="shared" si="3"/>
        <v>0</v>
      </c>
      <c r="P29" s="53"/>
    </row>
    <row r="30" spans="1:17" x14ac:dyDescent="0.15">
      <c r="A30" s="31">
        <v>24</v>
      </c>
      <c r="B30" s="202"/>
      <c r="C30" s="203"/>
      <c r="D30" s="203"/>
      <c r="E30" s="203"/>
      <c r="F30" s="203"/>
      <c r="G30" s="203"/>
      <c r="H30" s="203"/>
      <c r="I30" s="203"/>
      <c r="J30" s="203"/>
      <c r="K30" s="203"/>
      <c r="L30" s="203"/>
      <c r="M30" s="204"/>
      <c r="N30" s="160">
        <f t="shared" si="0"/>
        <v>0</v>
      </c>
      <c r="O30" s="160">
        <f t="shared" si="3"/>
        <v>0</v>
      </c>
      <c r="P30" s="53"/>
    </row>
    <row r="31" spans="1:17" x14ac:dyDescent="0.15">
      <c r="A31" s="31">
        <v>25</v>
      </c>
      <c r="B31" s="202"/>
      <c r="C31" s="203"/>
      <c r="D31" s="203"/>
      <c r="E31" s="203"/>
      <c r="F31" s="203"/>
      <c r="G31" s="203"/>
      <c r="H31" s="203"/>
      <c r="I31" s="203"/>
      <c r="J31" s="203"/>
      <c r="K31" s="203"/>
      <c r="L31" s="203"/>
      <c r="M31" s="204"/>
      <c r="N31" s="160">
        <f t="shared" si="0"/>
        <v>0</v>
      </c>
      <c r="O31" s="160">
        <f t="shared" si="3"/>
        <v>0</v>
      </c>
      <c r="P31" s="53"/>
    </row>
    <row r="32" spans="1:17" x14ac:dyDescent="0.15">
      <c r="A32" s="31">
        <v>26</v>
      </c>
      <c r="B32" s="202"/>
      <c r="C32" s="203"/>
      <c r="D32" s="203"/>
      <c r="E32" s="203"/>
      <c r="F32" s="203"/>
      <c r="G32" s="203"/>
      <c r="H32" s="203"/>
      <c r="I32" s="203"/>
      <c r="J32" s="203"/>
      <c r="K32" s="203"/>
      <c r="L32" s="203"/>
      <c r="M32" s="204"/>
      <c r="N32" s="160">
        <f t="shared" si="0"/>
        <v>0</v>
      </c>
      <c r="O32" s="160">
        <f t="shared" si="3"/>
        <v>0</v>
      </c>
      <c r="P32" s="53"/>
    </row>
    <row r="33" spans="1:16" x14ac:dyDescent="0.15">
      <c r="A33" s="31">
        <v>27</v>
      </c>
      <c r="B33" s="202"/>
      <c r="C33" s="203"/>
      <c r="D33" s="203"/>
      <c r="E33" s="203"/>
      <c r="F33" s="203"/>
      <c r="G33" s="203"/>
      <c r="H33" s="203"/>
      <c r="I33" s="203"/>
      <c r="J33" s="203"/>
      <c r="K33" s="203"/>
      <c r="L33" s="203"/>
      <c r="M33" s="204"/>
      <c r="N33" s="160">
        <f t="shared" si="0"/>
        <v>0</v>
      </c>
      <c r="O33" s="160">
        <f t="shared" si="3"/>
        <v>0</v>
      </c>
      <c r="P33" s="53"/>
    </row>
    <row r="34" spans="1:16" x14ac:dyDescent="0.15">
      <c r="A34" s="31">
        <v>28</v>
      </c>
      <c r="B34" s="202"/>
      <c r="C34" s="203"/>
      <c r="D34" s="203"/>
      <c r="E34" s="203"/>
      <c r="F34" s="203"/>
      <c r="G34" s="203"/>
      <c r="H34" s="203"/>
      <c r="I34" s="203"/>
      <c r="J34" s="203"/>
      <c r="K34" s="203"/>
      <c r="L34" s="203"/>
      <c r="M34" s="204"/>
      <c r="N34" s="160">
        <f t="shared" si="0"/>
        <v>0</v>
      </c>
      <c r="O34" s="160">
        <f t="shared" si="3"/>
        <v>0</v>
      </c>
      <c r="P34" s="53"/>
    </row>
    <row r="35" spans="1:16" x14ac:dyDescent="0.15">
      <c r="A35" s="31">
        <v>29</v>
      </c>
      <c r="B35" s="202"/>
      <c r="C35" s="203"/>
      <c r="D35" s="203"/>
      <c r="E35" s="203"/>
      <c r="F35" s="203"/>
      <c r="G35" s="203"/>
      <c r="H35" s="203"/>
      <c r="I35" s="203"/>
      <c r="J35" s="203"/>
      <c r="K35" s="203"/>
      <c r="L35" s="203"/>
      <c r="M35" s="204"/>
      <c r="N35" s="160">
        <f t="shared" si="0"/>
        <v>0</v>
      </c>
      <c r="O35" s="160">
        <f t="shared" si="3"/>
        <v>0</v>
      </c>
      <c r="P35" s="53"/>
    </row>
    <row r="36" spans="1:16" x14ac:dyDescent="0.15">
      <c r="A36" s="31">
        <v>30</v>
      </c>
      <c r="B36" s="202"/>
      <c r="C36" s="203"/>
      <c r="D36" s="203"/>
      <c r="E36" s="203"/>
      <c r="F36" s="203"/>
      <c r="G36" s="203"/>
      <c r="H36" s="203"/>
      <c r="I36" s="203"/>
      <c r="J36" s="203"/>
      <c r="K36" s="203"/>
      <c r="L36" s="203"/>
      <c r="M36" s="204"/>
      <c r="N36" s="160">
        <f t="shared" si="0"/>
        <v>0</v>
      </c>
      <c r="O36" s="160">
        <f t="shared" si="3"/>
        <v>0</v>
      </c>
      <c r="P36" s="53"/>
    </row>
    <row r="37" spans="1:16" x14ac:dyDescent="0.15">
      <c r="A37" s="157">
        <v>31</v>
      </c>
      <c r="B37" s="202"/>
      <c r="C37" s="203"/>
      <c r="D37" s="203"/>
      <c r="E37" s="203"/>
      <c r="F37" s="203"/>
      <c r="G37" s="203"/>
      <c r="H37" s="203"/>
      <c r="I37" s="203"/>
      <c r="J37" s="203"/>
      <c r="K37" s="203"/>
      <c r="L37" s="203"/>
      <c r="M37" s="204"/>
      <c r="N37" s="171">
        <f t="shared" si="0"/>
        <v>0</v>
      </c>
      <c r="O37" s="171">
        <f t="shared" si="3"/>
        <v>0</v>
      </c>
      <c r="P37" s="53"/>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53"/>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53"/>
    </row>
    <row r="40" spans="1:16" x14ac:dyDescent="0.15">
      <c r="A40" s="184"/>
      <c r="B40" s="182"/>
      <c r="C40" s="175"/>
      <c r="D40" s="175"/>
      <c r="E40" s="175"/>
      <c r="F40" s="175"/>
      <c r="G40" s="175"/>
      <c r="H40" s="175"/>
      <c r="I40" s="175"/>
      <c r="J40" s="175"/>
      <c r="K40" s="175"/>
      <c r="L40" s="175"/>
      <c r="M40" s="176"/>
      <c r="N40" s="166"/>
      <c r="O40" s="166"/>
      <c r="P40" s="53"/>
    </row>
    <row r="41" spans="1:16" ht="28" x14ac:dyDescent="0.15">
      <c r="A41" s="188" t="s">
        <v>3</v>
      </c>
      <c r="B41" s="179">
        <f>IF('Jan Spending'!B$41&gt;0,('Jan Spending'!B$41+B$4),(IF('Spending Plan'!$B$10&gt;0,'Spending Plan'!$C17,0)))</f>
        <v>0</v>
      </c>
      <c r="C41" s="179">
        <f>IF('Jan Spending'!C$41&gt;0,('Jan Spending'!C$41+C$4),(IF('Spending Plan'!$B$10&gt;0,'Spending Plan'!$C19,0)))</f>
        <v>0</v>
      </c>
      <c r="D41" s="179">
        <f>IF('Jan Spending'!D$41&gt;0,('Jan Spending'!D$41+D$4),(IF('Spending Plan'!$B$10&gt;0,'Spending Plan'!$C21,0)))</f>
        <v>0</v>
      </c>
      <c r="E41" s="179">
        <f>IF('Jan Spending'!E$41&gt;0,('Jan Spending'!E$41+E$4),(IF('Spending Plan'!$B$10&gt;0,'Spending Plan'!$C23,0)))</f>
        <v>0</v>
      </c>
      <c r="F41" s="179">
        <f>IF('Jan Spending'!F$41&gt;0,('Jan Spending'!F$41+F$4),(IF('Spending Plan'!$B$10&gt;0,'Spending Plan'!$C25,0)))</f>
        <v>0</v>
      </c>
      <c r="G41" s="179">
        <f>IF('Jan Spending'!G$41&gt;0,('Jan Spending'!G$41+G$4),(IF('Spending Plan'!$B$10&gt;0,'Spending Plan'!$C27,0)))</f>
        <v>0</v>
      </c>
      <c r="H41" s="179">
        <f>IF('Jan Spending'!H$41&gt;0,('Jan Spending'!H$41+H$4),(IF('Spending Plan'!$B$10&gt;0,'Spending Plan'!$C49,0)))</f>
        <v>0</v>
      </c>
      <c r="I41" s="179">
        <f>IF('Jan Spending'!I$41&gt;0,('Jan Spending'!I$41+I$4),(IF('Spending Plan'!$B$10&gt;0,'Spending Plan'!$C63,0)))</f>
        <v>0</v>
      </c>
      <c r="J41" s="179">
        <f>IF('Jan Spending'!J$41&gt;0,('Jan Spending'!J$41+J$4),(IF('Spending Plan'!$B$10&gt;0,'Spending Plan'!$C72,0)))</f>
        <v>0</v>
      </c>
      <c r="K41" s="179">
        <f>IF('Jan Spending'!K$41&gt;0,('Jan Spending'!K$41+K$4),(IF('Spending Plan'!$B$10&gt;0,'Spending Plan'!$H36,0)))</f>
        <v>0</v>
      </c>
      <c r="L41" s="179">
        <f>IF('Jan Spending'!L$41&gt;0,('Jan Spending'!L$41+L$4),(IF('Spending Plan'!$B$10&gt;0,'Spending Plan'!$H49,0)))</f>
        <v>0</v>
      </c>
      <c r="M41" s="179">
        <f>IF('Jan Spending'!M$41&gt;0,('Jan Spending'!M$41+M$4),(IF('Spending Plan'!$B$10&gt;0,'Spending Plan'!$H64,0)))</f>
        <v>0</v>
      </c>
      <c r="N41" s="179">
        <f>IF('Jan Spending'!N$41&gt;0,('Jan Spending'!N$41+N$4),(IF('Spending Plan'!$B$10&gt;0,'Spending Plan'!$H68,0)))</f>
        <v>0</v>
      </c>
      <c r="O41" s="180">
        <f>B41-N41</f>
        <v>0</v>
      </c>
      <c r="P41" s="53"/>
    </row>
    <row r="42" spans="1:16" ht="28" x14ac:dyDescent="0.15">
      <c r="A42" s="187" t="s">
        <v>40</v>
      </c>
      <c r="B42" s="172">
        <f>(B$38+'Jan Spending'!B$42)</f>
        <v>0</v>
      </c>
      <c r="C42" s="172">
        <f>(C$38+'Jan Spending'!C$42)</f>
        <v>0</v>
      </c>
      <c r="D42" s="172">
        <f>(D$38+'Jan Spending'!D$42)</f>
        <v>0</v>
      </c>
      <c r="E42" s="172">
        <f>(E$38+'Jan Spending'!E$42)</f>
        <v>0</v>
      </c>
      <c r="F42" s="172">
        <f>(F$38+'Jan Spending'!F$42)</f>
        <v>0</v>
      </c>
      <c r="G42" s="172">
        <f>(G$38+'Jan Spending'!G$42)</f>
        <v>0</v>
      </c>
      <c r="H42" s="172">
        <f>(H$38+'Jan Spending'!H$42)</f>
        <v>0</v>
      </c>
      <c r="I42" s="172">
        <f>(I$38+'Jan Spending'!I$42)</f>
        <v>0</v>
      </c>
      <c r="J42" s="172">
        <f>(J$38+'Jan Spending'!J$42)</f>
        <v>0</v>
      </c>
      <c r="K42" s="172">
        <f>(K$38+'Jan Spending'!K$42)</f>
        <v>0</v>
      </c>
      <c r="L42" s="172">
        <f>(L$38+'Jan Spending'!L$42)</f>
        <v>0</v>
      </c>
      <c r="M42" s="172">
        <f>(M$38+'Jan Spending'!M$42)</f>
        <v>0</v>
      </c>
      <c r="N42" s="181">
        <f>SUM(C42:M42)</f>
        <v>0</v>
      </c>
      <c r="O42" s="181">
        <f>B42-N42</f>
        <v>0</v>
      </c>
      <c r="P42" s="53"/>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53"/>
    </row>
    <row r="44" spans="1:16" x14ac:dyDescent="0.15">
      <c r="A44" s="184"/>
      <c r="B44" s="183"/>
      <c r="C44" s="177"/>
      <c r="D44" s="177"/>
      <c r="E44" s="177"/>
      <c r="F44" s="178"/>
      <c r="G44" s="178"/>
      <c r="H44" s="177"/>
      <c r="I44" s="177"/>
      <c r="J44" s="177"/>
      <c r="K44" s="178"/>
      <c r="L44" s="177"/>
      <c r="M44" s="177"/>
      <c r="N44" s="164"/>
      <c r="O44" s="165"/>
      <c r="P44" s="53"/>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c r="P45" s="30"/>
    </row>
    <row r="46" spans="1:16" s="95" customFormat="1" x14ac:dyDescent="0.15">
      <c r="A46" s="340"/>
      <c r="B46" s="341"/>
      <c r="C46" s="342" t="s">
        <v>20</v>
      </c>
      <c r="D46" s="342"/>
      <c r="E46" s="149">
        <f>+B38</f>
        <v>0</v>
      </c>
      <c r="F46" s="341"/>
      <c r="G46" s="341"/>
      <c r="H46" s="342" t="s">
        <v>20</v>
      </c>
      <c r="I46" s="342"/>
      <c r="J46" s="150">
        <f>'Jan Spending'!$N46</f>
        <v>0</v>
      </c>
      <c r="K46" s="341"/>
      <c r="L46" s="342" t="s">
        <v>20</v>
      </c>
      <c r="M46" s="342"/>
      <c r="N46" s="150">
        <f>E46+J46</f>
        <v>0</v>
      </c>
      <c r="O46" s="30"/>
      <c r="P46" s="30"/>
    </row>
    <row r="47" spans="1:16" s="95" customFormat="1" x14ac:dyDescent="0.15">
      <c r="A47" s="340"/>
      <c r="B47" s="341"/>
      <c r="C47" s="345" t="s">
        <v>21</v>
      </c>
      <c r="D47" s="346"/>
      <c r="E47" s="149">
        <f>+N38</f>
        <v>0</v>
      </c>
      <c r="F47" s="341"/>
      <c r="G47" s="341"/>
      <c r="H47" s="345" t="s">
        <v>21</v>
      </c>
      <c r="I47" s="343"/>
      <c r="J47" s="150">
        <f>'Jan Spending'!$N47</f>
        <v>0</v>
      </c>
      <c r="K47" s="341"/>
      <c r="L47" s="345" t="s">
        <v>21</v>
      </c>
      <c r="M47" s="343"/>
      <c r="N47" s="150">
        <f>E47+J47</f>
        <v>0</v>
      </c>
      <c r="O47" s="30"/>
      <c r="P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c r="P48" s="30"/>
    </row>
    <row r="49" spans="1:16" x14ac:dyDescent="0.15">
      <c r="A49" s="31"/>
      <c r="B49" s="151"/>
      <c r="C49" s="53"/>
      <c r="D49" s="53"/>
      <c r="E49" s="53"/>
      <c r="F49" s="53"/>
      <c r="G49" s="53"/>
      <c r="H49" s="53"/>
      <c r="I49" s="53"/>
      <c r="J49" s="53"/>
      <c r="K49" s="53"/>
      <c r="L49" s="53"/>
      <c r="M49" s="53"/>
      <c r="N49" s="30"/>
      <c r="O49" s="30"/>
      <c r="P49" s="53"/>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62"/>
    <pageSetUpPr fitToPage="1"/>
  </sheetPr>
  <dimension ref="A1:Q51"/>
  <sheetViews>
    <sheetView zoomScale="75" workbookViewId="0">
      <pane xSplit="1" ySplit="3" topLeftCell="B4" activePane="bottomRight" state="frozen"/>
      <selection activeCell="B4" sqref="B4"/>
      <selection pane="topRight" activeCell="B4" sqref="B4"/>
      <selection pane="bottomLeft" activeCell="B4" sqref="B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41</v>
      </c>
      <c r="C1" s="154" t="s">
        <v>12</v>
      </c>
      <c r="D1" s="153">
        <f>'Feb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IF('Feb Spending'!B$41&gt;0,('Feb Spending'!B$41+B$4),(IF('Spending Plan'!$B$11&gt;0,'Spending Plan'!$C17,0)))</f>
        <v>0</v>
      </c>
      <c r="C41" s="179">
        <f>IF('Feb Spending'!C$41&gt;0,('Feb Spending'!C$41+C$4),(IF('Spending Plan'!$B$11&gt;0,'Spending Plan'!$C19,0)))</f>
        <v>0</v>
      </c>
      <c r="D41" s="179">
        <f>IF('Feb Spending'!D$41&gt;0,('Feb Spending'!D$41+D$4),(IF('Spending Plan'!$B$11&gt;0,'Spending Plan'!$C21,0)))</f>
        <v>0</v>
      </c>
      <c r="E41" s="179">
        <f>IF('Feb Spending'!E$41&gt;0,('Feb Spending'!E$41+E$4),(IF('Spending Plan'!$B$11&gt;0,'Spending Plan'!$C23,0)))</f>
        <v>0</v>
      </c>
      <c r="F41" s="179">
        <f>IF('Feb Spending'!F$41&gt;0,('Feb Spending'!F$41+F$4),(IF('Spending Plan'!$B$11&gt;0,'Spending Plan'!$C25,0)))</f>
        <v>0</v>
      </c>
      <c r="G41" s="179">
        <f>IF('Feb Spending'!G$41&gt;0,('Feb Spending'!G$41+G$4),(IF('Spending Plan'!$B$11&gt;0,'Spending Plan'!$C27,0)))</f>
        <v>0</v>
      </c>
      <c r="H41" s="179">
        <f>IF('Feb Spending'!H$41&gt;0,('Feb Spending'!H$41+H$4),(IF('Spending Plan'!$B$11&gt;0,'Spending Plan'!$C49,0)))</f>
        <v>0</v>
      </c>
      <c r="I41" s="179">
        <f>IF('Feb Spending'!I$41&gt;0,('Feb Spending'!I$41+I$4),(IF('Spending Plan'!$B$11&gt;0,'Spending Plan'!$C63,0)))</f>
        <v>0</v>
      </c>
      <c r="J41" s="179">
        <f>IF('Feb Spending'!J$41&gt;0,('Feb Spending'!J$41+J$4),(IF('Spending Plan'!$B$11&gt;0,'Spending Plan'!$C72,0)))</f>
        <v>0</v>
      </c>
      <c r="K41" s="179">
        <f>IF('Feb Spending'!K$41&gt;0,('Feb Spending'!K$41+K$4),(IF('Spending Plan'!$B$11&gt;0,'Spending Plan'!$H36,0)))</f>
        <v>0</v>
      </c>
      <c r="L41" s="179">
        <f>IF('Feb Spending'!L$41&gt;0,('Feb Spending'!L$41+L$4),(IF('Spending Plan'!$B$11&gt;0,'Spending Plan'!$H49,0)))</f>
        <v>0</v>
      </c>
      <c r="M41" s="179">
        <f>IF('Feb Spending'!M$41&gt;0,('Feb Spending'!M$41+M$4),(IF('Spending Plan'!$B$11&gt;0,'Spending Plan'!$H64,0)))</f>
        <v>0</v>
      </c>
      <c r="N41" s="179">
        <f>IF('Feb Spending'!N$41&gt;0,('Feb Spending'!N$41+N$4),(IF('Spending Plan'!$B$11&gt;0,'Spending Plan'!$H68,0)))</f>
        <v>0</v>
      </c>
      <c r="O41" s="180">
        <f>B41-N41</f>
        <v>0</v>
      </c>
      <c r="P41" s="219"/>
    </row>
    <row r="42" spans="1:16" ht="28" x14ac:dyDescent="0.15">
      <c r="A42" s="187" t="s">
        <v>40</v>
      </c>
      <c r="B42" s="172">
        <f>(B$38+'Feb Spending'!B$42)</f>
        <v>0</v>
      </c>
      <c r="C42" s="172">
        <f>(C$38+'Feb Spending'!C$42)</f>
        <v>0</v>
      </c>
      <c r="D42" s="172">
        <f>(D$38+'Feb Spending'!D$42)</f>
        <v>0</v>
      </c>
      <c r="E42" s="172">
        <f>(E$38+'Feb Spending'!E$42)</f>
        <v>0</v>
      </c>
      <c r="F42" s="172">
        <f>(F$38+'Feb Spending'!F$42)</f>
        <v>0</v>
      </c>
      <c r="G42" s="172">
        <f>(G$38+'Feb Spending'!G$42)</f>
        <v>0</v>
      </c>
      <c r="H42" s="172">
        <f>(H$38+'Feb Spending'!H$42)</f>
        <v>0</v>
      </c>
      <c r="I42" s="172">
        <f>(I$38+'Feb Spending'!I$42)</f>
        <v>0</v>
      </c>
      <c r="J42" s="172">
        <f>(J$38+'Feb Spending'!J$42)</f>
        <v>0</v>
      </c>
      <c r="K42" s="172">
        <f>(K$38+'Feb Spending'!K$42)</f>
        <v>0</v>
      </c>
      <c r="L42" s="172">
        <f>(L$38+'Feb Spending'!L$42)</f>
        <v>0</v>
      </c>
      <c r="M42" s="172">
        <f>(M$38+'Feb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'Feb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'Feb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62"/>
    <pageSetUpPr fitToPage="1"/>
  </sheetPr>
  <dimension ref="A1:Q51"/>
  <sheetViews>
    <sheetView zoomScale="75" workbookViewId="0">
      <pane xSplit="1" ySplit="3" topLeftCell="B4" activePane="bottomRight" state="frozen"/>
      <selection activeCell="B4" sqref="B4"/>
      <selection pane="topRight" activeCell="B4" sqref="B4"/>
      <selection pane="bottomLeft" activeCell="B4" sqref="B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36</v>
      </c>
      <c r="C1" s="154" t="s">
        <v>12</v>
      </c>
      <c r="D1" s="153">
        <f>'Mar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IF('Mar Spending'!B$41&gt;0,('Mar Spending'!B$41+B$4),(IF('Spending Plan'!$B$12&gt;0,'Spending Plan'!$C17,0)))</f>
        <v>0</v>
      </c>
      <c r="C41" s="179">
        <f>IF('Mar Spending'!C$41&gt;0,('Mar Spending'!C$41+C$4),(IF('Spending Plan'!$B$12&gt;0,'Spending Plan'!$C19,0)))</f>
        <v>0</v>
      </c>
      <c r="D41" s="179">
        <f>IF('Mar Spending'!D$41&gt;0,('Mar Spending'!D$41+D$4),(IF('Spending Plan'!$B$12&gt;0,'Spending Plan'!$C21,0)))</f>
        <v>0</v>
      </c>
      <c r="E41" s="179">
        <f>IF('Mar Spending'!E$41&gt;0,('Mar Spending'!E$41+E$4),(IF('Spending Plan'!$B$12&gt;0,'Spending Plan'!$C23,0)))</f>
        <v>0</v>
      </c>
      <c r="F41" s="179">
        <f>IF('Mar Spending'!F$41&gt;0,('Mar Spending'!F$41+F$4),(IF('Spending Plan'!$B$12&gt;0,'Spending Plan'!$C25,0)))</f>
        <v>0</v>
      </c>
      <c r="G41" s="179">
        <f>IF('Mar Spending'!G$41&gt;0,('Mar Spending'!G$41+G$4),(IF('Spending Plan'!$B$12&gt;0,'Spending Plan'!$C27,0)))</f>
        <v>0</v>
      </c>
      <c r="H41" s="179">
        <f>IF('Mar Spending'!H$41&gt;0,('Mar Spending'!H$41+H$4),(IF('Spending Plan'!$B$12&gt;0,'Spending Plan'!$C49,0)))</f>
        <v>0</v>
      </c>
      <c r="I41" s="179">
        <f>IF('Mar Spending'!I$41&gt;0,('Mar Spending'!I$41+I$4),(IF('Spending Plan'!$B$12&gt;0,'Spending Plan'!$C63,0)))</f>
        <v>0</v>
      </c>
      <c r="J41" s="179">
        <f>IF('Mar Spending'!J$41&gt;0,('Mar Spending'!J$41+J$4),(IF('Spending Plan'!$B$12&gt;0,'Spending Plan'!$C72,0)))</f>
        <v>0</v>
      </c>
      <c r="K41" s="179">
        <f>IF('Mar Spending'!K$41&gt;0,('Mar Spending'!K$41+K$4),(IF('Spending Plan'!$B$12&gt;0,'Spending Plan'!$H36,0)))</f>
        <v>0</v>
      </c>
      <c r="L41" s="179">
        <f>IF('Mar Spending'!L$41&gt;0,('Mar Spending'!L$41+L$4),(IF('Spending Plan'!$B$12&gt;0,'Spending Plan'!$H49,0)))</f>
        <v>0</v>
      </c>
      <c r="M41" s="179">
        <f>IF('Mar Spending'!M$41&gt;0,('Mar Spending'!M$41+M$4),(IF('Spending Plan'!$B$12&gt;0,'Spending Plan'!$H64,0)))</f>
        <v>0</v>
      </c>
      <c r="N41" s="179">
        <f>IF('Mar Spending'!N$41&gt;0,('Mar Spending'!N$41+N$4),(IF('Spending Plan'!$B$12&gt;0,'Spending Plan'!$H68,0)))</f>
        <v>0</v>
      </c>
      <c r="O41" s="180">
        <f>B41-N41</f>
        <v>0</v>
      </c>
      <c r="P41" s="219"/>
    </row>
    <row r="42" spans="1:16" ht="28" x14ac:dyDescent="0.15">
      <c r="A42" s="187" t="s">
        <v>40</v>
      </c>
      <c r="B42" s="172">
        <f>(B$38+'Mar Spending'!B$42)</f>
        <v>0</v>
      </c>
      <c r="C42" s="172">
        <f>(C$38+'Mar Spending'!C$42)</f>
        <v>0</v>
      </c>
      <c r="D42" s="172">
        <f>(D$38+'Mar Spending'!D$42)</f>
        <v>0</v>
      </c>
      <c r="E42" s="172">
        <f>(E$38+'Mar Spending'!E$42)</f>
        <v>0</v>
      </c>
      <c r="F42" s="172">
        <f>(F$38+'Mar Spending'!F$42)</f>
        <v>0</v>
      </c>
      <c r="G42" s="172">
        <f>(G$38+'Mar Spending'!G$42)</f>
        <v>0</v>
      </c>
      <c r="H42" s="172">
        <f>(H$38+'Mar Spending'!H$42)</f>
        <v>0</v>
      </c>
      <c r="I42" s="172">
        <f>(I$38+'Mar Spending'!I$42)</f>
        <v>0</v>
      </c>
      <c r="J42" s="172">
        <f>(J$38+'Mar Spending'!J$42)</f>
        <v>0</v>
      </c>
      <c r="K42" s="172">
        <f>(K$38+'Mar Spending'!K$42)</f>
        <v>0</v>
      </c>
      <c r="L42" s="172">
        <f>(L$38+'Mar Spending'!L$42)</f>
        <v>0</v>
      </c>
      <c r="M42" s="172">
        <f>(M$38+'Mar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'Mar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'Mar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35</v>
      </c>
      <c r="C1" s="154" t="s">
        <v>12</v>
      </c>
      <c r="D1" s="153">
        <f>'Apr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IF('Apr Spending'!B$41&gt;0,('Apr Spending'!B$41+B$4),(IF('Spending Plan'!$D$9&gt;0,'Spending Plan'!$C17,0)))</f>
        <v>0</v>
      </c>
      <c r="C41" s="179">
        <f>IF('Apr Spending'!C$41&gt;0,('Apr Spending'!C$41+C$4),(IF('Spending Plan'!$D$9&gt;0,'Spending Plan'!$C19,0)))</f>
        <v>0</v>
      </c>
      <c r="D41" s="179">
        <f>IF('Apr Spending'!D$41&gt;0,('Apr Spending'!D$41+D$4),(IF('Spending Plan'!$D$9&gt;0,'Spending Plan'!$C21,0)))</f>
        <v>0</v>
      </c>
      <c r="E41" s="179">
        <f>IF('Apr Spending'!E$41&gt;0,('Apr Spending'!E$41+E$4),(IF('Spending Plan'!$D$9&gt;0,'Spending Plan'!$C23,0)))</f>
        <v>0</v>
      </c>
      <c r="F41" s="179">
        <f>IF('Apr Spending'!F$41&gt;0,('Apr Spending'!F$41+F$4),(IF('Spending Plan'!$D$9&gt;0,'Spending Plan'!$C25,0)))</f>
        <v>0</v>
      </c>
      <c r="G41" s="179">
        <f>IF('Apr Spending'!G$41&gt;0,('Apr Spending'!G$41+G$4),(IF('Spending Plan'!$D$9&gt;0,'Spending Plan'!$C27,0)))</f>
        <v>0</v>
      </c>
      <c r="H41" s="179">
        <f>IF('Apr Spending'!H$41&gt;0,('Apr Spending'!H$41+H$4),(IF('Spending Plan'!$D$9&gt;0,'Spending Plan'!$C49,0)))</f>
        <v>0</v>
      </c>
      <c r="I41" s="179">
        <f>IF('Apr Spending'!I$41&gt;0,('Apr Spending'!I$41+I$4),(IF('Spending Plan'!$D$9&gt;0,'Spending Plan'!$C63,0)))</f>
        <v>0</v>
      </c>
      <c r="J41" s="179">
        <f>IF('Apr Spending'!J$41&gt;0,('Apr Spending'!J$41+J$4),(IF('Spending Plan'!$D$9&gt;0,'Spending Plan'!$C72,0)))</f>
        <v>0</v>
      </c>
      <c r="K41" s="179">
        <f>IF('Apr Spending'!K$41&gt;0,('Apr Spending'!K$41+K$4),(IF('Spending Plan'!$D$9&gt;0,'Spending Plan'!$H36,0)))</f>
        <v>0</v>
      </c>
      <c r="L41" s="179">
        <f>IF('Apr Spending'!L$41&gt;0,('Apr Spending'!L$41+L$4),(IF('Spending Plan'!$D$9&gt;0,'Spending Plan'!$H49,0)))</f>
        <v>0</v>
      </c>
      <c r="M41" s="179">
        <f>IF('Apr Spending'!M$41&gt;0,('Apr Spending'!M$41+M$4),(IF('Spending Plan'!$D$9&gt;0,'Spending Plan'!$H64,0)))</f>
        <v>0</v>
      </c>
      <c r="N41" s="179">
        <f>IF('Apr Spending'!N$41&gt;0,('Apr Spending'!N$41+N$4),(IF('Spending Plan'!$D$9&gt;0,'Spending Plan'!$H68,0)))</f>
        <v>0</v>
      </c>
      <c r="O41" s="180">
        <f>B41-N41</f>
        <v>0</v>
      </c>
      <c r="P41" s="219"/>
    </row>
    <row r="42" spans="1:16" ht="28" x14ac:dyDescent="0.15">
      <c r="A42" s="187" t="s">
        <v>40</v>
      </c>
      <c r="B42" s="172">
        <f>(B$38+'Apr Spending'!B$42)</f>
        <v>0</v>
      </c>
      <c r="C42" s="172">
        <f>(C$38+'Apr Spending'!C$42)</f>
        <v>0</v>
      </c>
      <c r="D42" s="172">
        <f>(D$38+'Apr Spending'!D$42)</f>
        <v>0</v>
      </c>
      <c r="E42" s="172">
        <f>(E$38+'Apr Spending'!E$42)</f>
        <v>0</v>
      </c>
      <c r="F42" s="172">
        <f>(F$38+'Apr Spending'!F$42)</f>
        <v>0</v>
      </c>
      <c r="G42" s="172">
        <f>(G$38+'Apr Spending'!G$42)</f>
        <v>0</v>
      </c>
      <c r="H42" s="172">
        <f>(H$38+'Apr Spending'!H$42)</f>
        <v>0</v>
      </c>
      <c r="I42" s="172">
        <f>(I$38+'Apr Spending'!I$42)</f>
        <v>0</v>
      </c>
      <c r="J42" s="172">
        <f>(J$38+'Apr Spending'!J$42)</f>
        <v>0</v>
      </c>
      <c r="K42" s="172">
        <f>(K$38+'Apr Spending'!K$42)</f>
        <v>0</v>
      </c>
      <c r="L42" s="172">
        <f>(L$38+'Apr Spending'!L$42)</f>
        <v>0</v>
      </c>
      <c r="M42" s="172">
        <f>(M$38+'Apr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'Apr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'Apr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34</v>
      </c>
      <c r="C1" s="154" t="s">
        <v>12</v>
      </c>
      <c r="D1" s="153">
        <f>'May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IF('May Spending'!B$41&gt;0,('May Spending'!B$41+B$4),(IF('Spending Plan'!$D$10&gt;0,'Spending Plan'!$C17,0)))</f>
        <v>0</v>
      </c>
      <c r="C41" s="179">
        <f>IF('May Spending'!C$41&gt;0,('May Spending'!C$41+C$4),(IF('Spending Plan'!$D$10&gt;0,'Spending Plan'!$C19,0)))</f>
        <v>0</v>
      </c>
      <c r="D41" s="179">
        <f>IF('May Spending'!D$41&gt;0,('May Spending'!D$41+D$4),(IF('Spending Plan'!$D$10&gt;0,'Spending Plan'!$C21,0)))</f>
        <v>0</v>
      </c>
      <c r="E41" s="179">
        <f>IF('May Spending'!E$41&gt;0,('May Spending'!E$41+E$4),(IF('Spending Plan'!$D$10&gt;0,'Spending Plan'!$C23,0)))</f>
        <v>0</v>
      </c>
      <c r="F41" s="179">
        <f>IF('May Spending'!F$41&gt;0,('May Spending'!F$41+F$4),(IF('Spending Plan'!$D$10&gt;0,'Spending Plan'!$C25,0)))</f>
        <v>0</v>
      </c>
      <c r="G41" s="179">
        <f>IF('May Spending'!G$41&gt;0,('May Spending'!G$41+G$4),(IF('Spending Plan'!$D$10&gt;0,'Spending Plan'!$C27,0)))</f>
        <v>0</v>
      </c>
      <c r="H41" s="179">
        <f>IF('May Spending'!H$41&gt;0,('May Spending'!H$41+H$4),(IF('Spending Plan'!$D$10&gt;0,'Spending Plan'!$C49,0)))</f>
        <v>0</v>
      </c>
      <c r="I41" s="179">
        <f>IF('May Spending'!I$41&gt;0,('May Spending'!I$41+I$4),(IF('Spending Plan'!$D$10&gt;0,'Spending Plan'!$C63,0)))</f>
        <v>0</v>
      </c>
      <c r="J41" s="179">
        <f>IF('May Spending'!J$41&gt;0,('May Spending'!J$41+J$4),(IF('Spending Plan'!$D$10&gt;0,'Spending Plan'!$C72,0)))</f>
        <v>0</v>
      </c>
      <c r="K41" s="179">
        <f>IF('May Spending'!K$41&gt;0,('May Spending'!K$41+K$4),(IF('Spending Plan'!$D$10&gt;0,'Spending Plan'!$H36,0)))</f>
        <v>0</v>
      </c>
      <c r="L41" s="179">
        <f>IF('May Spending'!L$41&gt;0,('May Spending'!L$41+L$4),(IF('Spending Plan'!$D$10&gt;0,'Spending Plan'!$H49,0)))</f>
        <v>0</v>
      </c>
      <c r="M41" s="179">
        <f>IF('May Spending'!M$41&gt;0,('May Spending'!M$41+M$4),(IF('Spending Plan'!$D$10&gt;0,'Spending Plan'!$H64,0)))</f>
        <v>0</v>
      </c>
      <c r="N41" s="179">
        <f>IF('May Spending'!N$41&gt;0,('May Spending'!N$41+N$4),(IF('Spending Plan'!$D$10&gt;0,'Spending Plan'!$H68,0)))</f>
        <v>0</v>
      </c>
      <c r="O41" s="180">
        <f>B41-N41</f>
        <v>0</v>
      </c>
      <c r="P41" s="219"/>
    </row>
    <row r="42" spans="1:16" ht="28" x14ac:dyDescent="0.15">
      <c r="A42" s="187" t="s">
        <v>40</v>
      </c>
      <c r="B42" s="172">
        <f>(B$38+'May Spending'!B$42)</f>
        <v>0</v>
      </c>
      <c r="C42" s="172">
        <f>(C$38+'May Spending'!C$42)</f>
        <v>0</v>
      </c>
      <c r="D42" s="172">
        <f>(D$38+'May Spending'!D$42)</f>
        <v>0</v>
      </c>
      <c r="E42" s="172">
        <f>(E$38+'May Spending'!E$42)</f>
        <v>0</v>
      </c>
      <c r="F42" s="172">
        <f>(F$38+'May Spending'!F$42)</f>
        <v>0</v>
      </c>
      <c r="G42" s="172">
        <f>(G$38+'May Spending'!G$42)</f>
        <v>0</v>
      </c>
      <c r="H42" s="172">
        <f>(H$38+'May Spending'!H$42)</f>
        <v>0</v>
      </c>
      <c r="I42" s="172">
        <f>(I$38+'May Spending'!I$42)</f>
        <v>0</v>
      </c>
      <c r="J42" s="172">
        <f>(J$38+'May Spending'!J$42)</f>
        <v>0</v>
      </c>
      <c r="K42" s="172">
        <f>(K$38+'May Spending'!K$42)</f>
        <v>0</v>
      </c>
      <c r="L42" s="172">
        <f>(L$38+'May Spending'!L$42)</f>
        <v>0</v>
      </c>
      <c r="M42" s="172">
        <f>(M$38+'May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'May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'May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33</v>
      </c>
      <c r="C1" s="154" t="s">
        <v>12</v>
      </c>
      <c r="D1" s="153">
        <f>'Jun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172">
        <f>SUM(B6:B20)</f>
        <v>0</v>
      </c>
      <c r="C21" s="208">
        <f t="shared" ref="C21:M21" si="2">SUM(C6:C20)</f>
        <v>0</v>
      </c>
      <c r="D21" s="208">
        <f t="shared" si="2"/>
        <v>0</v>
      </c>
      <c r="E21" s="208">
        <f t="shared" si="2"/>
        <v>0</v>
      </c>
      <c r="F21" s="208">
        <f t="shared" si="2"/>
        <v>0</v>
      </c>
      <c r="G21" s="208">
        <f t="shared" si="2"/>
        <v>0</v>
      </c>
      <c r="H21" s="208">
        <f t="shared" si="2"/>
        <v>0</v>
      </c>
      <c r="I21" s="208">
        <f t="shared" si="2"/>
        <v>0</v>
      </c>
      <c r="J21" s="208">
        <f t="shared" si="2"/>
        <v>0</v>
      </c>
      <c r="K21" s="208">
        <f t="shared" si="2"/>
        <v>0</v>
      </c>
      <c r="L21" s="208">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IF('Jun Spending'!B$41&gt;0,('Jun Spending'!B$41+B$4),(IF('Spending Plan'!$D$11&gt;0,'Spending Plan'!$C17,0)))</f>
        <v>0</v>
      </c>
      <c r="C41" s="179">
        <f>IF('Jun Spending'!C$41&gt;0,('Jun Spending'!C$41+C$4),(IF('Spending Plan'!$D$11&gt;0,'Spending Plan'!$C19,0)))</f>
        <v>0</v>
      </c>
      <c r="D41" s="179">
        <f>IF('Jun Spending'!D$41&gt;0,('Jun Spending'!D$41+D$4),(IF('Spending Plan'!$D$11&gt;0,'Spending Plan'!$C21,0)))</f>
        <v>0</v>
      </c>
      <c r="E41" s="179">
        <f>IF('Jun Spending'!E$41&gt;0,('Jun Spending'!E$41+E$4),(IF('Spending Plan'!$D$11&gt;0,'Spending Plan'!$C23,0)))</f>
        <v>0</v>
      </c>
      <c r="F41" s="179">
        <f>IF('Jun Spending'!F$41&gt;0,('Jun Spending'!F$41+F$4),(IF('Spending Plan'!$D$11&gt;0,'Spending Plan'!$C25,0)))</f>
        <v>0</v>
      </c>
      <c r="G41" s="179">
        <f>IF('Jun Spending'!G$41&gt;0,('Jun Spending'!G$41+G$4),(IF('Spending Plan'!$D$11&gt;0,'Spending Plan'!$C25,0)))</f>
        <v>0</v>
      </c>
      <c r="H41" s="179">
        <f>IF('Jun Spending'!H$41&gt;0,('Jun Spending'!H$41+H$4),(IF('Spending Plan'!$D$11&gt;0,'Spending Plan'!$C49,0)))</f>
        <v>0</v>
      </c>
      <c r="I41" s="179">
        <f>IF('Jun Spending'!I$41&gt;0,('Jun Spending'!I$41+I$4),(IF('Spending Plan'!$D$11&gt;0,'Spending Plan'!$C63,0)))</f>
        <v>0</v>
      </c>
      <c r="J41" s="179">
        <f>IF('Jun Spending'!J$41&gt;0,('Jun Spending'!J$41+J$4),(IF('Spending Plan'!$D$11&gt;0,'Spending Plan'!$C72,0)))</f>
        <v>0</v>
      </c>
      <c r="K41" s="179">
        <f>IF('Jun Spending'!K$41&gt;0,('Jun Spending'!K$41+K$4),(IF('Spending Plan'!$D$11&gt;0,'Spending Plan'!$H36,0)))</f>
        <v>0</v>
      </c>
      <c r="L41" s="179">
        <f>IF('Jun Spending'!L$41&gt;0,('Jun Spending'!L$41+L$4),(IF('Spending Plan'!$D$11&gt;0,'Spending Plan'!$H49,0)))</f>
        <v>0</v>
      </c>
      <c r="M41" s="179">
        <f>IF('Jun Spending'!M$41&gt;0,('Jun Spending'!M$41+M$4),(IF('Spending Plan'!$D$11&gt;0,'Spending Plan'!$H64,0)))</f>
        <v>0</v>
      </c>
      <c r="N41" s="179">
        <f>IF('Jun Spending'!N$41&gt;0,('Jun Spending'!N$41+N$4),(IF('Spending Plan'!$D$11&gt;0,'Spending Plan'!$H68,0)))</f>
        <v>0</v>
      </c>
      <c r="O41" s="180">
        <f>B41-N41</f>
        <v>0</v>
      </c>
      <c r="P41" s="219"/>
    </row>
    <row r="42" spans="1:16" ht="28" x14ac:dyDescent="0.15">
      <c r="A42" s="187" t="s">
        <v>40</v>
      </c>
      <c r="B42" s="172">
        <f>(B$38+'Jun Spending'!B$42)</f>
        <v>0</v>
      </c>
      <c r="C42" s="172">
        <f>(C$38+'Jun Spending'!C$42)</f>
        <v>0</v>
      </c>
      <c r="D42" s="172">
        <f>(D$38+'Jun Spending'!D$42)</f>
        <v>0</v>
      </c>
      <c r="E42" s="172">
        <f>(E$38+'Jun Spending'!E$42)</f>
        <v>0</v>
      </c>
      <c r="F42" s="172">
        <f>(F$38+'Jun Spending'!F$42)</f>
        <v>0</v>
      </c>
      <c r="G42" s="172">
        <f>(G$38+'Jun Spending'!G$42)</f>
        <v>0</v>
      </c>
      <c r="H42" s="172">
        <f>(H$38+'Jun Spending'!H$42)</f>
        <v>0</v>
      </c>
      <c r="I42" s="172">
        <f>(I$38+'Jun Spending'!I$42)</f>
        <v>0</v>
      </c>
      <c r="J42" s="172">
        <f>(J$38+'Jun Spending'!J$42)</f>
        <v>0</v>
      </c>
      <c r="K42" s="172">
        <f>(K$38+'Jun Spending'!K$42)</f>
        <v>0</v>
      </c>
      <c r="L42" s="172">
        <f>(L$38+'Jun Spending'!L$42)</f>
        <v>0</v>
      </c>
      <c r="M42" s="172">
        <f>(M$38+'Jun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'Jun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'Jun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62"/>
    <pageSetUpPr fitToPage="1"/>
  </sheetPr>
  <dimension ref="A1:Q51"/>
  <sheetViews>
    <sheetView zoomScale="7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3" x14ac:dyDescent="0.15"/>
  <cols>
    <col min="1" max="1" width="15.83203125" style="11" customWidth="1"/>
    <col min="2" max="2" width="16.33203125" style="9" customWidth="1"/>
    <col min="3" max="16" width="13.6640625" style="9" customWidth="1"/>
    <col min="17" max="17" width="15.6640625" style="9" customWidth="1"/>
    <col min="18" max="18" width="14.6640625" style="9" customWidth="1"/>
    <col min="19" max="16384" width="9.1640625" style="9"/>
  </cols>
  <sheetData>
    <row r="1" spans="1:16" s="217" customFormat="1" ht="18" x14ac:dyDescent="0.2">
      <c r="A1" s="154" t="s">
        <v>10</v>
      </c>
      <c r="B1" s="154" t="s">
        <v>32</v>
      </c>
      <c r="C1" s="154" t="s">
        <v>12</v>
      </c>
      <c r="D1" s="153">
        <f>'Jul Spending'!D1</f>
        <v>2012</v>
      </c>
      <c r="E1" s="31"/>
      <c r="F1" s="31"/>
      <c r="G1" s="31"/>
      <c r="H1" s="31"/>
      <c r="I1" s="31"/>
      <c r="J1" s="31"/>
      <c r="K1" s="31"/>
      <c r="L1" s="31"/>
      <c r="M1" s="31"/>
      <c r="N1" s="31"/>
      <c r="O1" s="31" t="s">
        <v>19</v>
      </c>
    </row>
    <row r="2" spans="1:16" s="217" customFormat="1" x14ac:dyDescent="0.15">
      <c r="A2" s="31"/>
      <c r="B2" s="254"/>
      <c r="C2" s="31" t="s">
        <v>26</v>
      </c>
      <c r="D2" s="31"/>
      <c r="E2" s="31"/>
      <c r="F2" s="31"/>
      <c r="G2" s="31" t="s">
        <v>218</v>
      </c>
      <c r="H2" s="31"/>
      <c r="I2" s="31"/>
      <c r="J2" s="31"/>
      <c r="K2" s="31" t="s">
        <v>205</v>
      </c>
      <c r="L2" s="31" t="s">
        <v>207</v>
      </c>
      <c r="M2" s="31" t="s">
        <v>210</v>
      </c>
      <c r="N2" s="31" t="s">
        <v>23</v>
      </c>
      <c r="O2" s="31" t="s">
        <v>45</v>
      </c>
    </row>
    <row r="3" spans="1:16" s="217" customFormat="1" x14ac:dyDescent="0.15">
      <c r="A3" s="31" t="s">
        <v>13</v>
      </c>
      <c r="B3" s="31" t="s">
        <v>14</v>
      </c>
      <c r="C3" s="31" t="s">
        <v>27</v>
      </c>
      <c r="D3" s="31" t="s">
        <v>15</v>
      </c>
      <c r="E3" s="31" t="s">
        <v>202</v>
      </c>
      <c r="F3" s="31" t="s">
        <v>203</v>
      </c>
      <c r="G3" s="31" t="s">
        <v>219</v>
      </c>
      <c r="H3" s="31" t="s">
        <v>204</v>
      </c>
      <c r="I3" s="31" t="s">
        <v>99</v>
      </c>
      <c r="J3" s="31" t="s">
        <v>87</v>
      </c>
      <c r="K3" s="31" t="s">
        <v>206</v>
      </c>
      <c r="L3" s="31" t="s">
        <v>208</v>
      </c>
      <c r="M3" s="31" t="s">
        <v>209</v>
      </c>
      <c r="N3" s="31" t="s">
        <v>24</v>
      </c>
      <c r="O3" s="31" t="s">
        <v>25</v>
      </c>
    </row>
    <row r="4" spans="1:16" s="7" customFormat="1" ht="28" x14ac:dyDescent="0.15">
      <c r="A4" s="155" t="s">
        <v>7</v>
      </c>
      <c r="B4" s="159">
        <f>'Spending Plan'!C17</f>
        <v>0</v>
      </c>
      <c r="C4" s="160">
        <f>'Spending Plan'!C19</f>
        <v>0</v>
      </c>
      <c r="D4" s="160">
        <f>'Spending Plan'!C21</f>
        <v>0</v>
      </c>
      <c r="E4" s="160">
        <f>'Spending Plan'!C23</f>
        <v>0</v>
      </c>
      <c r="F4" s="160">
        <f>'Spending Plan'!C25</f>
        <v>0</v>
      </c>
      <c r="G4" s="160">
        <f>'Spending Plan'!C27</f>
        <v>0</v>
      </c>
      <c r="H4" s="160">
        <f>'Spending Plan'!C49</f>
        <v>0</v>
      </c>
      <c r="I4" s="160">
        <f>'Spending Plan'!C63</f>
        <v>0</v>
      </c>
      <c r="J4" s="160">
        <f>'Spending Plan'!C72</f>
        <v>0</v>
      </c>
      <c r="K4" s="160">
        <f>'Spending Plan'!H36</f>
        <v>0</v>
      </c>
      <c r="L4" s="160">
        <f>'Spending Plan'!H49</f>
        <v>0</v>
      </c>
      <c r="M4" s="160">
        <f>'Spending Plan'!H64</f>
        <v>0</v>
      </c>
      <c r="N4" s="160">
        <f>SUM(C4:M4)</f>
        <v>0</v>
      </c>
      <c r="O4" s="160">
        <f>+B4-N4</f>
        <v>0</v>
      </c>
      <c r="P4" s="218"/>
    </row>
    <row r="5" spans="1:16" x14ac:dyDescent="0.15">
      <c r="A5" s="156" t="s">
        <v>9</v>
      </c>
      <c r="B5" s="161"/>
      <c r="C5" s="162"/>
      <c r="D5" s="162"/>
      <c r="E5" s="162"/>
      <c r="F5" s="162"/>
      <c r="G5" s="162"/>
      <c r="H5" s="162"/>
      <c r="I5" s="162"/>
      <c r="J5" s="162"/>
      <c r="K5" s="162"/>
      <c r="L5" s="162"/>
      <c r="M5" s="162"/>
      <c r="N5" s="163"/>
      <c r="O5" s="163"/>
      <c r="P5" s="219"/>
    </row>
    <row r="6" spans="1:16" x14ac:dyDescent="0.15">
      <c r="A6" s="31">
        <v>1</v>
      </c>
      <c r="B6" s="199"/>
      <c r="C6" s="200"/>
      <c r="D6" s="200"/>
      <c r="E6" s="200"/>
      <c r="F6" s="200"/>
      <c r="G6" s="200"/>
      <c r="H6" s="200"/>
      <c r="I6" s="200"/>
      <c r="J6" s="200"/>
      <c r="K6" s="200"/>
      <c r="L6" s="200"/>
      <c r="M6" s="201"/>
      <c r="N6" s="160">
        <f t="shared" ref="N6:N38" si="0">SUM(C6:M6)</f>
        <v>0</v>
      </c>
      <c r="O6" s="160">
        <f>+B6-N6</f>
        <v>0</v>
      </c>
      <c r="P6" s="219"/>
    </row>
    <row r="7" spans="1:16" x14ac:dyDescent="0.15">
      <c r="A7" s="31">
        <v>2</v>
      </c>
      <c r="B7" s="202"/>
      <c r="C7" s="203"/>
      <c r="D7" s="203"/>
      <c r="E7" s="203"/>
      <c r="F7" s="203"/>
      <c r="G7" s="203"/>
      <c r="H7" s="203"/>
      <c r="I7" s="203"/>
      <c r="J7" s="203"/>
      <c r="K7" s="203"/>
      <c r="L7" s="203"/>
      <c r="M7" s="204"/>
      <c r="N7" s="160">
        <f t="shared" si="0"/>
        <v>0</v>
      </c>
      <c r="O7" s="160">
        <f t="shared" ref="O7:O20" si="1">+B7-N7+O6</f>
        <v>0</v>
      </c>
      <c r="P7" s="219"/>
    </row>
    <row r="8" spans="1:16" x14ac:dyDescent="0.15">
      <c r="A8" s="31">
        <v>3</v>
      </c>
      <c r="B8" s="202"/>
      <c r="C8" s="203"/>
      <c r="D8" s="203"/>
      <c r="E8" s="203"/>
      <c r="F8" s="203"/>
      <c r="G8" s="203"/>
      <c r="H8" s="203"/>
      <c r="I8" s="203"/>
      <c r="J8" s="203"/>
      <c r="K8" s="203"/>
      <c r="L8" s="203"/>
      <c r="M8" s="204"/>
      <c r="N8" s="160">
        <f t="shared" si="0"/>
        <v>0</v>
      </c>
      <c r="O8" s="160">
        <f t="shared" si="1"/>
        <v>0</v>
      </c>
      <c r="P8" s="219"/>
    </row>
    <row r="9" spans="1:16" x14ac:dyDescent="0.15">
      <c r="A9" s="31">
        <v>4</v>
      </c>
      <c r="B9" s="202"/>
      <c r="C9" s="203"/>
      <c r="D9" s="203"/>
      <c r="E9" s="203"/>
      <c r="F9" s="203"/>
      <c r="G9" s="203"/>
      <c r="H9" s="203"/>
      <c r="I9" s="203"/>
      <c r="J9" s="203"/>
      <c r="K9" s="203"/>
      <c r="L9" s="203"/>
      <c r="M9" s="204"/>
      <c r="N9" s="160">
        <f t="shared" si="0"/>
        <v>0</v>
      </c>
      <c r="O9" s="160">
        <f t="shared" si="1"/>
        <v>0</v>
      </c>
      <c r="P9" s="219"/>
    </row>
    <row r="10" spans="1:16" x14ac:dyDescent="0.15">
      <c r="A10" s="31">
        <v>5</v>
      </c>
      <c r="B10" s="202"/>
      <c r="C10" s="203"/>
      <c r="D10" s="203"/>
      <c r="E10" s="203"/>
      <c r="F10" s="205"/>
      <c r="G10" s="203"/>
      <c r="H10" s="203"/>
      <c r="I10" s="203"/>
      <c r="J10" s="203"/>
      <c r="K10" s="203"/>
      <c r="L10" s="203"/>
      <c r="M10" s="204"/>
      <c r="N10" s="160">
        <f t="shared" si="0"/>
        <v>0</v>
      </c>
      <c r="O10" s="160">
        <f t="shared" si="1"/>
        <v>0</v>
      </c>
      <c r="P10" s="219"/>
    </row>
    <row r="11" spans="1:16" x14ac:dyDescent="0.15">
      <c r="A11" s="31">
        <v>6</v>
      </c>
      <c r="B11" s="202"/>
      <c r="C11" s="203"/>
      <c r="D11" s="203"/>
      <c r="E11" s="205"/>
      <c r="F11" s="203"/>
      <c r="G11" s="203"/>
      <c r="H11" s="203"/>
      <c r="I11" s="203"/>
      <c r="J11" s="203"/>
      <c r="K11" s="203"/>
      <c r="L11" s="203"/>
      <c r="M11" s="204"/>
      <c r="N11" s="160">
        <f t="shared" si="0"/>
        <v>0</v>
      </c>
      <c r="O11" s="160">
        <f t="shared" si="1"/>
        <v>0</v>
      </c>
      <c r="P11" s="219"/>
    </row>
    <row r="12" spans="1:16" x14ac:dyDescent="0.15">
      <c r="A12" s="31">
        <v>7</v>
      </c>
      <c r="B12" s="202"/>
      <c r="C12" s="203"/>
      <c r="D12" s="203"/>
      <c r="E12" s="203"/>
      <c r="F12" s="203"/>
      <c r="G12" s="203"/>
      <c r="H12" s="203"/>
      <c r="I12" s="203"/>
      <c r="J12" s="203"/>
      <c r="K12" s="203"/>
      <c r="L12" s="203"/>
      <c r="M12" s="204"/>
      <c r="N12" s="160">
        <f t="shared" si="0"/>
        <v>0</v>
      </c>
      <c r="O12" s="160">
        <f t="shared" si="1"/>
        <v>0</v>
      </c>
      <c r="P12" s="219"/>
    </row>
    <row r="13" spans="1:16" x14ac:dyDescent="0.15">
      <c r="A13" s="31">
        <v>8</v>
      </c>
      <c r="B13" s="202"/>
      <c r="C13" s="203"/>
      <c r="D13" s="203"/>
      <c r="E13" s="203"/>
      <c r="F13" s="203"/>
      <c r="G13" s="203"/>
      <c r="H13" s="203"/>
      <c r="I13" s="203"/>
      <c r="J13" s="203"/>
      <c r="K13" s="203"/>
      <c r="L13" s="203"/>
      <c r="M13" s="204"/>
      <c r="N13" s="160">
        <f t="shared" si="0"/>
        <v>0</v>
      </c>
      <c r="O13" s="160">
        <f t="shared" si="1"/>
        <v>0</v>
      </c>
      <c r="P13" s="219"/>
    </row>
    <row r="14" spans="1:16" x14ac:dyDescent="0.15">
      <c r="A14" s="31">
        <v>9</v>
      </c>
      <c r="B14" s="202"/>
      <c r="C14" s="203"/>
      <c r="D14" s="203"/>
      <c r="E14" s="203"/>
      <c r="F14" s="203"/>
      <c r="G14" s="203"/>
      <c r="H14" s="203"/>
      <c r="I14" s="205"/>
      <c r="J14" s="203"/>
      <c r="K14" s="203"/>
      <c r="L14" s="203"/>
      <c r="M14" s="204"/>
      <c r="N14" s="160">
        <f t="shared" si="0"/>
        <v>0</v>
      </c>
      <c r="O14" s="160">
        <f t="shared" si="1"/>
        <v>0</v>
      </c>
      <c r="P14" s="219"/>
    </row>
    <row r="15" spans="1:16" x14ac:dyDescent="0.15">
      <c r="A15" s="31">
        <v>10</v>
      </c>
      <c r="B15" s="202"/>
      <c r="C15" s="203"/>
      <c r="D15" s="203"/>
      <c r="E15" s="203"/>
      <c r="F15" s="203"/>
      <c r="G15" s="203"/>
      <c r="H15" s="203"/>
      <c r="I15" s="205"/>
      <c r="J15" s="203"/>
      <c r="K15" s="203"/>
      <c r="L15" s="203"/>
      <c r="M15" s="204"/>
      <c r="N15" s="160">
        <f t="shared" si="0"/>
        <v>0</v>
      </c>
      <c r="O15" s="160">
        <f t="shared" si="1"/>
        <v>0</v>
      </c>
      <c r="P15" s="219"/>
    </row>
    <row r="16" spans="1:16" x14ac:dyDescent="0.15">
      <c r="A16" s="31">
        <v>11</v>
      </c>
      <c r="B16" s="202"/>
      <c r="C16" s="203"/>
      <c r="D16" s="203"/>
      <c r="E16" s="203"/>
      <c r="F16" s="203"/>
      <c r="G16" s="203"/>
      <c r="H16" s="203"/>
      <c r="I16" s="203"/>
      <c r="J16" s="203"/>
      <c r="K16" s="203"/>
      <c r="L16" s="203"/>
      <c r="M16" s="204"/>
      <c r="N16" s="160">
        <f t="shared" si="0"/>
        <v>0</v>
      </c>
      <c r="O16" s="160">
        <f t="shared" si="1"/>
        <v>0</v>
      </c>
      <c r="P16" s="219"/>
    </row>
    <row r="17" spans="1:17" x14ac:dyDescent="0.15">
      <c r="A17" s="31">
        <v>12</v>
      </c>
      <c r="B17" s="202"/>
      <c r="C17" s="203"/>
      <c r="D17" s="203"/>
      <c r="E17" s="203"/>
      <c r="F17" s="203"/>
      <c r="G17" s="203"/>
      <c r="H17" s="203"/>
      <c r="I17" s="203"/>
      <c r="J17" s="203"/>
      <c r="K17" s="203"/>
      <c r="L17" s="203"/>
      <c r="M17" s="204"/>
      <c r="N17" s="160">
        <f t="shared" si="0"/>
        <v>0</v>
      </c>
      <c r="O17" s="160">
        <f t="shared" si="1"/>
        <v>0</v>
      </c>
      <c r="P17" s="219"/>
    </row>
    <row r="18" spans="1:17" x14ac:dyDescent="0.15">
      <c r="A18" s="31">
        <v>13</v>
      </c>
      <c r="B18" s="202"/>
      <c r="C18" s="203"/>
      <c r="D18" s="203"/>
      <c r="E18" s="203"/>
      <c r="F18" s="203"/>
      <c r="G18" s="203"/>
      <c r="H18" s="203"/>
      <c r="I18" s="203"/>
      <c r="J18" s="203"/>
      <c r="K18" s="203"/>
      <c r="L18" s="203"/>
      <c r="M18" s="204"/>
      <c r="N18" s="160">
        <f t="shared" si="0"/>
        <v>0</v>
      </c>
      <c r="O18" s="160">
        <f t="shared" si="1"/>
        <v>0</v>
      </c>
      <c r="P18" s="219"/>
    </row>
    <row r="19" spans="1:17" x14ac:dyDescent="0.15">
      <c r="A19" s="31">
        <v>14</v>
      </c>
      <c r="B19" s="202"/>
      <c r="C19" s="203"/>
      <c r="D19" s="203"/>
      <c r="E19" s="203"/>
      <c r="F19" s="203"/>
      <c r="G19" s="203"/>
      <c r="H19" s="203"/>
      <c r="I19" s="203"/>
      <c r="J19" s="203"/>
      <c r="K19" s="203"/>
      <c r="L19" s="203"/>
      <c r="M19" s="204"/>
      <c r="N19" s="160">
        <f t="shared" si="0"/>
        <v>0</v>
      </c>
      <c r="O19" s="160">
        <f t="shared" si="1"/>
        <v>0</v>
      </c>
      <c r="P19" s="219"/>
    </row>
    <row r="20" spans="1:17" x14ac:dyDescent="0.15">
      <c r="A20" s="157">
        <v>15</v>
      </c>
      <c r="B20" s="202"/>
      <c r="C20" s="203"/>
      <c r="D20" s="203"/>
      <c r="E20" s="203"/>
      <c r="F20" s="203"/>
      <c r="G20" s="203"/>
      <c r="H20" s="203"/>
      <c r="I20" s="203"/>
      <c r="J20" s="203"/>
      <c r="K20" s="203"/>
      <c r="L20" s="203"/>
      <c r="M20" s="204"/>
      <c r="N20" s="171">
        <f t="shared" si="0"/>
        <v>0</v>
      </c>
      <c r="O20" s="171">
        <f t="shared" si="1"/>
        <v>0</v>
      </c>
      <c r="P20" s="219"/>
    </row>
    <row r="21" spans="1:17" s="220" customFormat="1" ht="28" x14ac:dyDescent="0.15">
      <c r="A21" s="158" t="s">
        <v>18</v>
      </c>
      <c r="B21" s="206">
        <f>SUM(B6:B20)</f>
        <v>0</v>
      </c>
      <c r="C21" s="207">
        <f t="shared" ref="C21:M21" si="2">SUM(C6:C20)</f>
        <v>0</v>
      </c>
      <c r="D21" s="207">
        <f t="shared" si="2"/>
        <v>0</v>
      </c>
      <c r="E21" s="207">
        <f t="shared" si="2"/>
        <v>0</v>
      </c>
      <c r="F21" s="207">
        <f t="shared" si="2"/>
        <v>0</v>
      </c>
      <c r="G21" s="207">
        <f t="shared" si="2"/>
        <v>0</v>
      </c>
      <c r="H21" s="207">
        <f t="shared" si="2"/>
        <v>0</v>
      </c>
      <c r="I21" s="207">
        <f t="shared" si="2"/>
        <v>0</v>
      </c>
      <c r="J21" s="207">
        <f t="shared" si="2"/>
        <v>0</v>
      </c>
      <c r="K21" s="207">
        <f t="shared" si="2"/>
        <v>0</v>
      </c>
      <c r="L21" s="207">
        <f t="shared" si="2"/>
        <v>0</v>
      </c>
      <c r="M21" s="208">
        <f t="shared" si="2"/>
        <v>0</v>
      </c>
      <c r="N21" s="174">
        <f t="shared" si="0"/>
        <v>0</v>
      </c>
      <c r="O21" s="174">
        <f>+B21-N21</f>
        <v>0</v>
      </c>
      <c r="P21" s="218"/>
      <c r="Q21" s="9"/>
    </row>
    <row r="22" spans="1:17" x14ac:dyDescent="0.15">
      <c r="A22" s="31">
        <v>16</v>
      </c>
      <c r="B22" s="199"/>
      <c r="C22" s="200"/>
      <c r="D22" s="200"/>
      <c r="E22" s="200"/>
      <c r="F22" s="200"/>
      <c r="G22" s="200"/>
      <c r="H22" s="200"/>
      <c r="I22" s="200"/>
      <c r="J22" s="200"/>
      <c r="K22" s="200"/>
      <c r="L22" s="200"/>
      <c r="M22" s="201"/>
      <c r="N22" s="160">
        <f t="shared" si="0"/>
        <v>0</v>
      </c>
      <c r="O22" s="160">
        <f t="shared" ref="O22:O37" si="3">+B22-N22+O21</f>
        <v>0</v>
      </c>
      <c r="P22" s="219"/>
    </row>
    <row r="23" spans="1:17" x14ac:dyDescent="0.15">
      <c r="A23" s="31">
        <v>17</v>
      </c>
      <c r="B23" s="202"/>
      <c r="C23" s="203"/>
      <c r="D23" s="203"/>
      <c r="E23" s="203"/>
      <c r="F23" s="203"/>
      <c r="G23" s="203"/>
      <c r="H23" s="203"/>
      <c r="I23" s="203"/>
      <c r="J23" s="203"/>
      <c r="K23" s="203"/>
      <c r="L23" s="203"/>
      <c r="M23" s="204"/>
      <c r="N23" s="160">
        <f t="shared" si="0"/>
        <v>0</v>
      </c>
      <c r="O23" s="160">
        <f t="shared" si="3"/>
        <v>0</v>
      </c>
      <c r="P23" s="219"/>
    </row>
    <row r="24" spans="1:17" x14ac:dyDescent="0.15">
      <c r="A24" s="31">
        <v>18</v>
      </c>
      <c r="B24" s="202"/>
      <c r="C24" s="203"/>
      <c r="D24" s="203"/>
      <c r="E24" s="203"/>
      <c r="F24" s="203"/>
      <c r="G24" s="203"/>
      <c r="H24" s="203"/>
      <c r="I24" s="203"/>
      <c r="J24" s="203"/>
      <c r="K24" s="203"/>
      <c r="L24" s="203"/>
      <c r="M24" s="204"/>
      <c r="N24" s="160">
        <f t="shared" si="0"/>
        <v>0</v>
      </c>
      <c r="O24" s="160">
        <f t="shared" si="3"/>
        <v>0</v>
      </c>
      <c r="P24" s="219"/>
    </row>
    <row r="25" spans="1:17" x14ac:dyDescent="0.15">
      <c r="A25" s="31">
        <v>19</v>
      </c>
      <c r="B25" s="202"/>
      <c r="C25" s="203"/>
      <c r="D25" s="203"/>
      <c r="E25" s="203"/>
      <c r="F25" s="203"/>
      <c r="G25" s="203"/>
      <c r="H25" s="203"/>
      <c r="I25" s="203"/>
      <c r="J25" s="203"/>
      <c r="K25" s="203"/>
      <c r="L25" s="203"/>
      <c r="M25" s="204"/>
      <c r="N25" s="160">
        <f t="shared" si="0"/>
        <v>0</v>
      </c>
      <c r="O25" s="160">
        <f t="shared" si="3"/>
        <v>0</v>
      </c>
      <c r="P25" s="219"/>
    </row>
    <row r="26" spans="1:17" x14ac:dyDescent="0.15">
      <c r="A26" s="31">
        <v>20</v>
      </c>
      <c r="B26" s="202"/>
      <c r="C26" s="203"/>
      <c r="D26" s="203"/>
      <c r="E26" s="203"/>
      <c r="F26" s="203"/>
      <c r="G26" s="203"/>
      <c r="H26" s="203"/>
      <c r="I26" s="203"/>
      <c r="J26" s="203"/>
      <c r="K26" s="203"/>
      <c r="L26" s="203"/>
      <c r="M26" s="204"/>
      <c r="N26" s="160">
        <f t="shared" si="0"/>
        <v>0</v>
      </c>
      <c r="O26" s="160">
        <f t="shared" si="3"/>
        <v>0</v>
      </c>
      <c r="P26" s="219"/>
    </row>
    <row r="27" spans="1:17" x14ac:dyDescent="0.15">
      <c r="A27" s="31">
        <v>21</v>
      </c>
      <c r="B27" s="202"/>
      <c r="C27" s="203"/>
      <c r="D27" s="203"/>
      <c r="E27" s="203"/>
      <c r="F27" s="203"/>
      <c r="G27" s="203"/>
      <c r="H27" s="203"/>
      <c r="I27" s="203"/>
      <c r="J27" s="203"/>
      <c r="K27" s="203"/>
      <c r="L27" s="203"/>
      <c r="M27" s="204"/>
      <c r="N27" s="160">
        <f t="shared" si="0"/>
        <v>0</v>
      </c>
      <c r="O27" s="160">
        <f t="shared" si="3"/>
        <v>0</v>
      </c>
      <c r="P27" s="219"/>
    </row>
    <row r="28" spans="1:17" x14ac:dyDescent="0.15">
      <c r="A28" s="31">
        <v>22</v>
      </c>
      <c r="B28" s="202"/>
      <c r="C28" s="203"/>
      <c r="D28" s="203"/>
      <c r="E28" s="203"/>
      <c r="F28" s="203"/>
      <c r="G28" s="203"/>
      <c r="H28" s="203"/>
      <c r="I28" s="203"/>
      <c r="J28" s="203"/>
      <c r="K28" s="203"/>
      <c r="L28" s="203"/>
      <c r="M28" s="204"/>
      <c r="N28" s="160">
        <f t="shared" si="0"/>
        <v>0</v>
      </c>
      <c r="O28" s="160">
        <f t="shared" si="3"/>
        <v>0</v>
      </c>
      <c r="P28" s="219"/>
    </row>
    <row r="29" spans="1:17" x14ac:dyDescent="0.15">
      <c r="A29" s="31">
        <v>23</v>
      </c>
      <c r="B29" s="202"/>
      <c r="C29" s="203"/>
      <c r="D29" s="203"/>
      <c r="E29" s="203"/>
      <c r="F29" s="203"/>
      <c r="G29" s="203"/>
      <c r="H29" s="203"/>
      <c r="I29" s="203"/>
      <c r="J29" s="203"/>
      <c r="K29" s="203"/>
      <c r="L29" s="203"/>
      <c r="M29" s="204"/>
      <c r="N29" s="160">
        <f t="shared" si="0"/>
        <v>0</v>
      </c>
      <c r="O29" s="160">
        <f t="shared" si="3"/>
        <v>0</v>
      </c>
      <c r="P29" s="219"/>
    </row>
    <row r="30" spans="1:17" x14ac:dyDescent="0.15">
      <c r="A30" s="31">
        <v>24</v>
      </c>
      <c r="B30" s="202"/>
      <c r="C30" s="203"/>
      <c r="D30" s="203"/>
      <c r="E30" s="203"/>
      <c r="F30" s="203"/>
      <c r="G30" s="203"/>
      <c r="H30" s="203"/>
      <c r="I30" s="203"/>
      <c r="J30" s="203"/>
      <c r="K30" s="203"/>
      <c r="L30" s="203"/>
      <c r="M30" s="204"/>
      <c r="N30" s="160">
        <f t="shared" si="0"/>
        <v>0</v>
      </c>
      <c r="O30" s="160">
        <f t="shared" si="3"/>
        <v>0</v>
      </c>
      <c r="P30" s="219"/>
    </row>
    <row r="31" spans="1:17" x14ac:dyDescent="0.15">
      <c r="A31" s="31">
        <v>25</v>
      </c>
      <c r="B31" s="202"/>
      <c r="C31" s="203"/>
      <c r="D31" s="203"/>
      <c r="E31" s="203"/>
      <c r="F31" s="203"/>
      <c r="G31" s="203"/>
      <c r="H31" s="203"/>
      <c r="I31" s="203"/>
      <c r="J31" s="203"/>
      <c r="K31" s="203"/>
      <c r="L31" s="203"/>
      <c r="M31" s="204"/>
      <c r="N31" s="160">
        <f t="shared" si="0"/>
        <v>0</v>
      </c>
      <c r="O31" s="160">
        <f t="shared" si="3"/>
        <v>0</v>
      </c>
      <c r="P31" s="219"/>
    </row>
    <row r="32" spans="1:17" x14ac:dyDescent="0.15">
      <c r="A32" s="31">
        <v>26</v>
      </c>
      <c r="B32" s="202"/>
      <c r="C32" s="203"/>
      <c r="D32" s="203"/>
      <c r="E32" s="203"/>
      <c r="F32" s="203"/>
      <c r="G32" s="203"/>
      <c r="H32" s="203"/>
      <c r="I32" s="203"/>
      <c r="J32" s="203"/>
      <c r="K32" s="203"/>
      <c r="L32" s="203"/>
      <c r="M32" s="204"/>
      <c r="N32" s="160">
        <f t="shared" si="0"/>
        <v>0</v>
      </c>
      <c r="O32" s="160">
        <f t="shared" si="3"/>
        <v>0</v>
      </c>
      <c r="P32" s="219"/>
    </row>
    <row r="33" spans="1:16" x14ac:dyDescent="0.15">
      <c r="A33" s="31">
        <v>27</v>
      </c>
      <c r="B33" s="202"/>
      <c r="C33" s="203"/>
      <c r="D33" s="203"/>
      <c r="E33" s="203"/>
      <c r="F33" s="203"/>
      <c r="G33" s="203"/>
      <c r="H33" s="203"/>
      <c r="I33" s="203"/>
      <c r="J33" s="203"/>
      <c r="K33" s="203"/>
      <c r="L33" s="203"/>
      <c r="M33" s="204"/>
      <c r="N33" s="160">
        <f t="shared" si="0"/>
        <v>0</v>
      </c>
      <c r="O33" s="160">
        <f t="shared" si="3"/>
        <v>0</v>
      </c>
      <c r="P33" s="219"/>
    </row>
    <row r="34" spans="1:16" x14ac:dyDescent="0.15">
      <c r="A34" s="31">
        <v>28</v>
      </c>
      <c r="B34" s="202"/>
      <c r="C34" s="203"/>
      <c r="D34" s="203"/>
      <c r="E34" s="203"/>
      <c r="F34" s="203"/>
      <c r="G34" s="203"/>
      <c r="H34" s="203"/>
      <c r="I34" s="203"/>
      <c r="J34" s="203"/>
      <c r="K34" s="203"/>
      <c r="L34" s="203"/>
      <c r="M34" s="204"/>
      <c r="N34" s="160">
        <f t="shared" si="0"/>
        <v>0</v>
      </c>
      <c r="O34" s="160">
        <f t="shared" si="3"/>
        <v>0</v>
      </c>
      <c r="P34" s="219"/>
    </row>
    <row r="35" spans="1:16" x14ac:dyDescent="0.15">
      <c r="A35" s="31">
        <v>29</v>
      </c>
      <c r="B35" s="202"/>
      <c r="C35" s="203"/>
      <c r="D35" s="203"/>
      <c r="E35" s="203"/>
      <c r="F35" s="203"/>
      <c r="G35" s="203"/>
      <c r="H35" s="203"/>
      <c r="I35" s="203"/>
      <c r="J35" s="203"/>
      <c r="K35" s="203"/>
      <c r="L35" s="203"/>
      <c r="M35" s="204"/>
      <c r="N35" s="160">
        <f t="shared" si="0"/>
        <v>0</v>
      </c>
      <c r="O35" s="160">
        <f t="shared" si="3"/>
        <v>0</v>
      </c>
      <c r="P35" s="219"/>
    </row>
    <row r="36" spans="1:16" x14ac:dyDescent="0.15">
      <c r="A36" s="31">
        <v>30</v>
      </c>
      <c r="B36" s="202"/>
      <c r="C36" s="203"/>
      <c r="D36" s="203"/>
      <c r="E36" s="203"/>
      <c r="F36" s="203"/>
      <c r="G36" s="203"/>
      <c r="H36" s="203"/>
      <c r="I36" s="203"/>
      <c r="J36" s="203"/>
      <c r="K36" s="203"/>
      <c r="L36" s="203"/>
      <c r="M36" s="204"/>
      <c r="N36" s="160">
        <f t="shared" si="0"/>
        <v>0</v>
      </c>
      <c r="O36" s="160">
        <f t="shared" si="3"/>
        <v>0</v>
      </c>
      <c r="P36" s="219"/>
    </row>
    <row r="37" spans="1:16" x14ac:dyDescent="0.15">
      <c r="A37" s="157">
        <v>31</v>
      </c>
      <c r="B37" s="202"/>
      <c r="C37" s="203"/>
      <c r="D37" s="203"/>
      <c r="E37" s="203"/>
      <c r="F37" s="203"/>
      <c r="G37" s="203"/>
      <c r="H37" s="203"/>
      <c r="I37" s="203"/>
      <c r="J37" s="203"/>
      <c r="K37" s="203"/>
      <c r="L37" s="203"/>
      <c r="M37" s="204"/>
      <c r="N37" s="171">
        <f t="shared" si="0"/>
        <v>0</v>
      </c>
      <c r="O37" s="171">
        <f t="shared" si="3"/>
        <v>0</v>
      </c>
      <c r="P37" s="219"/>
    </row>
    <row r="38" spans="1:16" ht="28" x14ac:dyDescent="0.15">
      <c r="A38" s="185" t="s">
        <v>39</v>
      </c>
      <c r="B38" s="168">
        <f t="shared" ref="B38:M38" si="4">SUM(B21:B37)</f>
        <v>0</v>
      </c>
      <c r="C38" s="169">
        <f t="shared" si="4"/>
        <v>0</v>
      </c>
      <c r="D38" s="169">
        <f t="shared" si="4"/>
        <v>0</v>
      </c>
      <c r="E38" s="169">
        <f t="shared" si="4"/>
        <v>0</v>
      </c>
      <c r="F38" s="169">
        <f t="shared" si="4"/>
        <v>0</v>
      </c>
      <c r="G38" s="169">
        <f t="shared" si="4"/>
        <v>0</v>
      </c>
      <c r="H38" s="169">
        <f t="shared" si="4"/>
        <v>0</v>
      </c>
      <c r="I38" s="169">
        <f t="shared" si="4"/>
        <v>0</v>
      </c>
      <c r="J38" s="169">
        <f t="shared" si="4"/>
        <v>0</v>
      </c>
      <c r="K38" s="169">
        <f t="shared" si="4"/>
        <v>0</v>
      </c>
      <c r="L38" s="169">
        <f t="shared" si="4"/>
        <v>0</v>
      </c>
      <c r="M38" s="169">
        <f t="shared" si="4"/>
        <v>0</v>
      </c>
      <c r="N38" s="170">
        <f t="shared" si="0"/>
        <v>0</v>
      </c>
      <c r="O38" s="171">
        <f>+B38-N38</f>
        <v>0</v>
      </c>
      <c r="P38" s="219"/>
    </row>
    <row r="39" spans="1:16" ht="28" x14ac:dyDescent="0.15">
      <c r="A39" s="185" t="s">
        <v>2</v>
      </c>
      <c r="B39" s="168">
        <f>-B4+B38</f>
        <v>0</v>
      </c>
      <c r="C39" s="169">
        <f t="shared" ref="C39:N39" si="5">+C4-C38</f>
        <v>0</v>
      </c>
      <c r="D39" s="169">
        <f t="shared" si="5"/>
        <v>0</v>
      </c>
      <c r="E39" s="169">
        <f t="shared" si="5"/>
        <v>0</v>
      </c>
      <c r="F39" s="169">
        <f t="shared" si="5"/>
        <v>0</v>
      </c>
      <c r="G39" s="169">
        <f t="shared" si="5"/>
        <v>0</v>
      </c>
      <c r="H39" s="169">
        <f t="shared" si="5"/>
        <v>0</v>
      </c>
      <c r="I39" s="169">
        <f t="shared" si="5"/>
        <v>0</v>
      </c>
      <c r="J39" s="169">
        <f t="shared" si="5"/>
        <v>0</v>
      </c>
      <c r="K39" s="169">
        <f t="shared" si="5"/>
        <v>0</v>
      </c>
      <c r="L39" s="169">
        <f t="shared" si="5"/>
        <v>0</v>
      </c>
      <c r="M39" s="169">
        <f t="shared" si="5"/>
        <v>0</v>
      </c>
      <c r="N39" s="149">
        <f t="shared" si="5"/>
        <v>0</v>
      </c>
      <c r="O39" s="149">
        <f>+O4+O38</f>
        <v>0</v>
      </c>
      <c r="P39" s="219"/>
    </row>
    <row r="40" spans="1:16" x14ac:dyDescent="0.15">
      <c r="A40" s="184"/>
      <c r="B40" s="182"/>
      <c r="C40" s="175"/>
      <c r="D40" s="175"/>
      <c r="E40" s="175"/>
      <c r="F40" s="175"/>
      <c r="G40" s="175"/>
      <c r="H40" s="175"/>
      <c r="I40" s="175"/>
      <c r="J40" s="175"/>
      <c r="K40" s="175"/>
      <c r="L40" s="175"/>
      <c r="M40" s="176"/>
      <c r="N40" s="166"/>
      <c r="O40" s="166"/>
      <c r="P40" s="219"/>
    </row>
    <row r="41" spans="1:16" ht="28" x14ac:dyDescent="0.15">
      <c r="A41" s="188" t="s">
        <v>3</v>
      </c>
      <c r="B41" s="179">
        <f>IF('Jul Spending'!B$41&gt;0,('Jul Spending'!B$41+B$4),(IF('Spending Plan'!$D$12&gt;0,'Spending Plan'!$C17,0)))</f>
        <v>0</v>
      </c>
      <c r="C41" s="179">
        <f>IF('Jul Spending'!C$41&gt;0,('Jul Spending'!C$41+C$4),(IF('Spending Plan'!$D$12&gt;0,'Spending Plan'!$C19,0)))</f>
        <v>0</v>
      </c>
      <c r="D41" s="179">
        <f>IF('Jul Spending'!D$41&gt;0,('Jul Spending'!D$41+D$4),(IF('Spending Plan'!$D$12&gt;0,'Spending Plan'!$C21,0)))</f>
        <v>0</v>
      </c>
      <c r="E41" s="179">
        <f>IF('Jul Spending'!E$41&gt;0,('Jul Spending'!E$41+E$4),(IF('Spending Plan'!$D$12&gt;0,'Spending Plan'!$C23,0)))</f>
        <v>0</v>
      </c>
      <c r="F41" s="179">
        <f>IF('Jul Spending'!F$41&gt;0,('Jul Spending'!F$41+F$4),(IF('Spending Plan'!$D$12&gt;0,'Spending Plan'!$C25,0)))</f>
        <v>0</v>
      </c>
      <c r="G41" s="179">
        <f>IF('Jul Spending'!G$41&gt;0,('Jul Spending'!G$41+G$4),(IF('Spending Plan'!$D$12&gt;0,'Spending Plan'!$C27,0)))</f>
        <v>0</v>
      </c>
      <c r="H41" s="179">
        <f>IF('Jul Spending'!H$41&gt;0,('Jul Spending'!H$41+H$4),(IF('Spending Plan'!$D$12&gt;0,'Spending Plan'!$C49,0)))</f>
        <v>0</v>
      </c>
      <c r="I41" s="179">
        <f>IF('Jul Spending'!I$41&gt;0,('Jul Spending'!I$41+I$4),(IF('Spending Plan'!$D$12&gt;0,'Spending Plan'!$C63,0)))</f>
        <v>0</v>
      </c>
      <c r="J41" s="179">
        <f>IF('Jul Spending'!J$41&gt;0,('Jul Spending'!J$41+J$4),(IF('Spending Plan'!$D$12&gt;0,'Spending Plan'!$C72,0)))</f>
        <v>0</v>
      </c>
      <c r="K41" s="179">
        <f>IF('Jul Spending'!K$41&gt;0,('Jul Spending'!K$41+K$4),(IF('Spending Plan'!$D$12&gt;0,'Spending Plan'!$H36,0)))</f>
        <v>0</v>
      </c>
      <c r="L41" s="179">
        <f>IF('Jul Spending'!L$41&gt;0,('Jul Spending'!L$41+L$4),(IF('Spending Plan'!$D$12&gt;0,'Spending Plan'!$H49,0)))</f>
        <v>0</v>
      </c>
      <c r="M41" s="179">
        <f>IF('Jul Spending'!M$41&gt;0,('Jul Spending'!M$41+M$4),(IF('Spending Plan'!$D$12&gt;0,'Spending Plan'!$H64,0)))</f>
        <v>0</v>
      </c>
      <c r="N41" s="179">
        <f>IF('Jul Spending'!N$41&gt;0,('Jul Spending'!N$41+N$4),(IF('Spending Plan'!$D$12&gt;0,'Spending Plan'!$H68,0)))</f>
        <v>0</v>
      </c>
      <c r="O41" s="180">
        <f>B41-N41</f>
        <v>0</v>
      </c>
      <c r="P41" s="219"/>
    </row>
    <row r="42" spans="1:16" ht="28" x14ac:dyDescent="0.15">
      <c r="A42" s="187" t="s">
        <v>40</v>
      </c>
      <c r="B42" s="172">
        <f>(B$38+'Jul Spending'!B$42)</f>
        <v>0</v>
      </c>
      <c r="C42" s="172">
        <f>(C$38+'Jul Spending'!C$42)</f>
        <v>0</v>
      </c>
      <c r="D42" s="172">
        <f>(D$38+'Jul Spending'!D$42)</f>
        <v>0</v>
      </c>
      <c r="E42" s="172">
        <f>(E$38+'Jul Spending'!E$42)</f>
        <v>0</v>
      </c>
      <c r="F42" s="172">
        <f>(F$38+'Jul Spending'!F$42)</f>
        <v>0</v>
      </c>
      <c r="G42" s="172">
        <f>(G$38+'Jul Spending'!G$42)</f>
        <v>0</v>
      </c>
      <c r="H42" s="172">
        <f>(H$38+'Jul Spending'!H$42)</f>
        <v>0</v>
      </c>
      <c r="I42" s="172">
        <f>(I$38+'Jul Spending'!I$42)</f>
        <v>0</v>
      </c>
      <c r="J42" s="172">
        <f>(J$38+'Jul Spending'!J$42)</f>
        <v>0</v>
      </c>
      <c r="K42" s="172">
        <f>(K$38+'Jul Spending'!K$42)</f>
        <v>0</v>
      </c>
      <c r="L42" s="172">
        <f>(L$38+'Jul Spending'!L$42)</f>
        <v>0</v>
      </c>
      <c r="M42" s="172">
        <f>(M$38+'Jul Spending'!M$42)</f>
        <v>0</v>
      </c>
      <c r="N42" s="181">
        <f>SUM(C42:M42)</f>
        <v>0</v>
      </c>
      <c r="O42" s="181">
        <f>B42-N42</f>
        <v>0</v>
      </c>
      <c r="P42" s="219"/>
    </row>
    <row r="43" spans="1:16" ht="28" x14ac:dyDescent="0.15">
      <c r="A43" s="187" t="s">
        <v>4</v>
      </c>
      <c r="B43" s="167">
        <f>-B41+B42</f>
        <v>0</v>
      </c>
      <c r="C43" s="167">
        <f t="shared" ref="C43:N43" si="6">+C41-C42</f>
        <v>0</v>
      </c>
      <c r="D43" s="167">
        <f t="shared" si="6"/>
        <v>0</v>
      </c>
      <c r="E43" s="167">
        <f t="shared" si="6"/>
        <v>0</v>
      </c>
      <c r="F43" s="167">
        <f t="shared" si="6"/>
        <v>0</v>
      </c>
      <c r="G43" s="167">
        <f t="shared" si="6"/>
        <v>0</v>
      </c>
      <c r="H43" s="167">
        <f t="shared" si="6"/>
        <v>0</v>
      </c>
      <c r="I43" s="167">
        <f t="shared" si="6"/>
        <v>0</v>
      </c>
      <c r="J43" s="167">
        <f t="shared" si="6"/>
        <v>0</v>
      </c>
      <c r="K43" s="167">
        <f t="shared" si="6"/>
        <v>0</v>
      </c>
      <c r="L43" s="167">
        <f t="shared" si="6"/>
        <v>0</v>
      </c>
      <c r="M43" s="167">
        <f t="shared" si="6"/>
        <v>0</v>
      </c>
      <c r="N43" s="159">
        <f t="shared" si="6"/>
        <v>0</v>
      </c>
      <c r="O43" s="159">
        <f>+O41+O42</f>
        <v>0</v>
      </c>
      <c r="P43" s="219"/>
    </row>
    <row r="44" spans="1:16" x14ac:dyDescent="0.15">
      <c r="A44" s="184"/>
      <c r="B44" s="183"/>
      <c r="C44" s="177"/>
      <c r="D44" s="177"/>
      <c r="E44" s="177"/>
      <c r="F44" s="178"/>
      <c r="G44" s="178"/>
      <c r="H44" s="177"/>
      <c r="I44" s="177"/>
      <c r="J44" s="177"/>
      <c r="K44" s="178"/>
      <c r="L44" s="177"/>
      <c r="M44" s="177"/>
      <c r="N44" s="164"/>
      <c r="O44" s="165"/>
      <c r="P44" s="219"/>
    </row>
    <row r="45" spans="1:16" s="95" customFormat="1" x14ac:dyDescent="0.15">
      <c r="A45" s="338" t="s">
        <v>5</v>
      </c>
      <c r="B45" s="339"/>
      <c r="C45" s="342" t="s">
        <v>19</v>
      </c>
      <c r="D45" s="342"/>
      <c r="E45" s="342"/>
      <c r="F45" s="344" t="s">
        <v>43</v>
      </c>
      <c r="G45" s="339"/>
      <c r="H45" s="342" t="s">
        <v>44</v>
      </c>
      <c r="I45" s="343"/>
      <c r="J45" s="343"/>
      <c r="K45" s="344" t="s">
        <v>42</v>
      </c>
      <c r="L45" s="342" t="s">
        <v>22</v>
      </c>
      <c r="M45" s="343"/>
      <c r="N45" s="343"/>
      <c r="O45" s="30"/>
    </row>
    <row r="46" spans="1:16" s="95" customFormat="1" x14ac:dyDescent="0.15">
      <c r="A46" s="340"/>
      <c r="B46" s="341"/>
      <c r="C46" s="342" t="s">
        <v>20</v>
      </c>
      <c r="D46" s="342"/>
      <c r="E46" s="149">
        <f>+B38</f>
        <v>0</v>
      </c>
      <c r="F46" s="341"/>
      <c r="G46" s="341"/>
      <c r="H46" s="342" t="s">
        <v>20</v>
      </c>
      <c r="I46" s="342"/>
      <c r="J46" s="150">
        <f>'Jul Spending'!$N46</f>
        <v>0</v>
      </c>
      <c r="K46" s="341"/>
      <c r="L46" s="342" t="s">
        <v>20</v>
      </c>
      <c r="M46" s="342"/>
      <c r="N46" s="150">
        <f>E46+J46</f>
        <v>0</v>
      </c>
      <c r="O46" s="30"/>
    </row>
    <row r="47" spans="1:16" s="95" customFormat="1" x14ac:dyDescent="0.15">
      <c r="A47" s="340"/>
      <c r="B47" s="341"/>
      <c r="C47" s="345" t="s">
        <v>21</v>
      </c>
      <c r="D47" s="346"/>
      <c r="E47" s="149">
        <f>+N38</f>
        <v>0</v>
      </c>
      <c r="F47" s="341"/>
      <c r="G47" s="341"/>
      <c r="H47" s="345" t="s">
        <v>21</v>
      </c>
      <c r="I47" s="343"/>
      <c r="J47" s="150">
        <f>'Jul Spending'!$N47</f>
        <v>0</v>
      </c>
      <c r="K47" s="341"/>
      <c r="L47" s="345" t="s">
        <v>21</v>
      </c>
      <c r="M47" s="343"/>
      <c r="N47" s="150">
        <f>E47+J47</f>
        <v>0</v>
      </c>
      <c r="O47" s="30"/>
    </row>
    <row r="48" spans="1:16" s="95" customFormat="1" x14ac:dyDescent="0.15">
      <c r="A48" s="340"/>
      <c r="B48" s="341"/>
      <c r="C48" s="345" t="s">
        <v>46</v>
      </c>
      <c r="D48" s="346"/>
      <c r="E48" s="149">
        <f>+E46-E47</f>
        <v>0</v>
      </c>
      <c r="F48" s="341"/>
      <c r="G48" s="341"/>
      <c r="H48" s="345" t="s">
        <v>46</v>
      </c>
      <c r="I48" s="343"/>
      <c r="J48" s="150">
        <f>+J46-J47</f>
        <v>0</v>
      </c>
      <c r="K48" s="341"/>
      <c r="L48" s="345" t="s">
        <v>46</v>
      </c>
      <c r="M48" s="343"/>
      <c r="N48" s="150">
        <f>+N46-N47</f>
        <v>0</v>
      </c>
      <c r="O48" s="30"/>
    </row>
    <row r="49" spans="1:16" x14ac:dyDescent="0.15">
      <c r="A49" s="31"/>
      <c r="B49" s="151"/>
      <c r="C49" s="53"/>
      <c r="D49" s="53"/>
      <c r="E49" s="53"/>
      <c r="F49" s="53"/>
      <c r="G49" s="53"/>
      <c r="H49" s="53"/>
      <c r="I49" s="53"/>
      <c r="J49" s="53"/>
      <c r="K49" s="53"/>
      <c r="L49" s="53"/>
      <c r="M49" s="53"/>
      <c r="N49" s="30"/>
      <c r="O49" s="30"/>
      <c r="P49" s="219"/>
    </row>
    <row r="50" spans="1:16" x14ac:dyDescent="0.15">
      <c r="A50" s="217"/>
      <c r="B50" s="255"/>
      <c r="C50" s="219"/>
      <c r="D50" s="219"/>
      <c r="E50" s="219"/>
      <c r="F50" s="219"/>
      <c r="G50" s="219"/>
      <c r="H50" s="219"/>
      <c r="I50" s="219"/>
      <c r="J50" s="219"/>
      <c r="K50" s="219"/>
      <c r="L50" s="219"/>
      <c r="M50" s="219"/>
      <c r="N50" s="95"/>
      <c r="O50" s="95"/>
      <c r="P50" s="219"/>
    </row>
    <row r="51" spans="1:16" x14ac:dyDescent="0.15">
      <c r="B51" s="255"/>
    </row>
  </sheetData>
  <sheetProtection sheet="1" objects="1" scenarios="1" formatColumns="0" selectLockedCells="1"/>
  <mergeCells count="15">
    <mergeCell ref="A45:B48"/>
    <mergeCell ref="C45:E45"/>
    <mergeCell ref="F45:G48"/>
    <mergeCell ref="H45:J45"/>
    <mergeCell ref="L48:M48"/>
    <mergeCell ref="K45:K48"/>
    <mergeCell ref="L45:N45"/>
    <mergeCell ref="C46:D46"/>
    <mergeCell ref="H46:I46"/>
    <mergeCell ref="L46:M46"/>
    <mergeCell ref="C47:D47"/>
    <mergeCell ref="H47:I47"/>
    <mergeCell ref="L47:M47"/>
    <mergeCell ref="C48:D48"/>
    <mergeCell ref="H48:I48"/>
  </mergeCells>
  <phoneticPr fontId="2" type="noConversion"/>
  <printOptions gridLines="1"/>
  <pageMargins left="0.56000000000000005" right="0.51" top="1" bottom="1" header="0.5" footer="0.5"/>
  <pageSetup scale="57" orientation="landscape" horizontalDpi="300" verticalDpi="300" r:id="rId1"/>
  <headerFooter alignWithMargins="0">
    <oddHeader>&amp;C&amp;"Arial,Bold"&amp;12Monthly Expenses</oddHeader>
    <oddFooter>&amp;L&amp;F
&amp;A&amp;R&amp;D &amp;T</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34</vt:i4>
      </vt:variant>
    </vt:vector>
  </HeadingPairs>
  <TitlesOfParts>
    <vt:vector size="54" baseType="lpstr">
      <vt:lpstr>Instructions</vt:lpstr>
      <vt:lpstr>Jan Spending</vt:lpstr>
      <vt:lpstr>Feb Spending</vt:lpstr>
      <vt:lpstr>Mar Spending</vt:lpstr>
      <vt:lpstr>Apr Spending</vt:lpstr>
      <vt:lpstr>May Spending</vt:lpstr>
      <vt:lpstr>Jun Spending</vt:lpstr>
      <vt:lpstr>Jul Spending</vt:lpstr>
      <vt:lpstr>Aug Spending</vt:lpstr>
      <vt:lpstr>Sep Spending</vt:lpstr>
      <vt:lpstr>Oct Spending</vt:lpstr>
      <vt:lpstr>Nov Spending</vt:lpstr>
      <vt:lpstr>Dec Spending</vt:lpstr>
      <vt:lpstr>Annual Spending</vt:lpstr>
      <vt:lpstr>Personal Financial Profile</vt:lpstr>
      <vt:lpstr>Income &amp; Priority Expenses</vt:lpstr>
      <vt:lpstr>Compute Variable Expenses</vt:lpstr>
      <vt:lpstr>Spending Plan</vt:lpstr>
      <vt:lpstr>Spending Register</vt:lpstr>
      <vt:lpstr>Debt Repayment Schedule</vt:lpstr>
      <vt:lpstr>'Annual Spending'!Print_Area</vt:lpstr>
      <vt:lpstr>'Apr Spending'!Print_Area</vt:lpstr>
      <vt:lpstr>'Aug Spending'!Print_Area</vt:lpstr>
      <vt:lpstr>'Compute Variable Expenses'!Print_Area</vt:lpstr>
      <vt:lpstr>'Debt Repayment Schedule'!Print_Area</vt:lpstr>
      <vt:lpstr>'Dec Spending'!Print_Area</vt:lpstr>
      <vt:lpstr>'Feb Spending'!Print_Area</vt:lpstr>
      <vt:lpstr>'Income &amp; Priority Expenses'!Print_Area</vt:lpstr>
      <vt:lpstr>Instructions!Print_Area</vt:lpstr>
      <vt:lpstr>'Jan Spending'!Print_Area</vt:lpstr>
      <vt:lpstr>'Jul Spending'!Print_Area</vt:lpstr>
      <vt:lpstr>'Jun Spending'!Print_Area</vt:lpstr>
      <vt:lpstr>'Mar Spending'!Print_Area</vt:lpstr>
      <vt:lpstr>'May Spending'!Print_Area</vt:lpstr>
      <vt:lpstr>'Nov Spending'!Print_Area</vt:lpstr>
      <vt:lpstr>'Oct Spending'!Print_Area</vt:lpstr>
      <vt:lpstr>'Personal Financial Profile'!Print_Area</vt:lpstr>
      <vt:lpstr>'Sep Spending'!Print_Area</vt:lpstr>
      <vt:lpstr>'Spending Plan'!Print_Area</vt:lpstr>
      <vt:lpstr>'Spending Register'!Print_Area</vt:lpstr>
      <vt:lpstr>'Annual Spending'!Print_Titles</vt:lpstr>
      <vt:lpstr>'Apr Spending'!Print_Titles</vt:lpstr>
      <vt:lpstr>'Aug Spending'!Print_Titles</vt:lpstr>
      <vt:lpstr>'Debt Repayment Schedule'!Print_Titles</vt:lpstr>
      <vt:lpstr>'Dec Spending'!Print_Titles</vt:lpstr>
      <vt:lpstr>'Feb Spending'!Print_Titles</vt:lpstr>
      <vt:lpstr>'Jan Spending'!Print_Titles</vt:lpstr>
      <vt:lpstr>'Jul Spending'!Print_Titles</vt:lpstr>
      <vt:lpstr>'Jun Spending'!Print_Titles</vt:lpstr>
      <vt:lpstr>'Mar Spending'!Print_Titles</vt:lpstr>
      <vt:lpstr>'May Spending'!Print_Titles</vt:lpstr>
      <vt:lpstr>'Nov Spending'!Print_Titles</vt:lpstr>
      <vt:lpstr>'Oct Spending'!Print_Titles</vt:lpstr>
      <vt:lpstr>'Sep Spending'!Print_Titles</vt:lpstr>
    </vt:vector>
  </TitlesOfParts>
  <Company>Crown Financial Ministries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Biblical Financial Study - Practical Application Workbook</dc:title>
  <dc:subject>Monthly Budget Worksheets</dc:subject>
  <dc:creator>Crown Financial Ministries</dc:creator>
  <cp:lastModifiedBy>Microsoft Office User</cp:lastModifiedBy>
  <cp:lastPrinted>2011-11-05T03:54:35Z</cp:lastPrinted>
  <dcterms:created xsi:type="dcterms:W3CDTF">2002-02-03T14:04:28Z</dcterms:created>
  <dcterms:modified xsi:type="dcterms:W3CDTF">2023-06-10T01:25:23Z</dcterms:modified>
  <cp:category>Personal Financial Management</cp:category>
</cp:coreProperties>
</file>